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05" windowWidth="19935" windowHeight="7770" firstSheet="27" activeTab="32"/>
  </bookViews>
  <sheets>
    <sheet name="ผ07 ผ01" sheetId="1" state="hidden" r:id="rId1"/>
    <sheet name="ผ07  นับยอดรวมทุกผ." sheetId="2" r:id="rId2"/>
    <sheet name="ผ07 รวมทั้งหมด" sheetId="3" r:id="rId3"/>
    <sheet name="1.1 อุตสาหกรรมโยธา " sheetId="4" r:id="rId4"/>
    <sheet name="1.2 เคหะและชุมชน " sheetId="5" r:id="rId5"/>
    <sheet name="1.3 แผนงานการพาณิชย์" sheetId="6" r:id="rId6"/>
    <sheet name="2.1 สร้างความเข้มเข็ง" sheetId="7" r:id="rId7"/>
    <sheet name="3.1 บริหารทั่วไป" sheetId="8" r:id="rId8"/>
    <sheet name="3.2 แผนงานเคหะและชุมชน" sheetId="9" r:id="rId9"/>
    <sheet name="3.3แผนงานสาธารณสุข" sheetId="10" r:id="rId10"/>
    <sheet name="3.4 แผนงานสังคมสงเคราะห์" sheetId="11" r:id="rId11"/>
    <sheet name="3.5 แผนงานสร้างความเข้มแข็ง" sheetId="12" r:id="rId12"/>
    <sheet name="3.6 แผนการศาสนาวัฒนธรรม และนันท" sheetId="13" r:id="rId13"/>
    <sheet name="3.7 แผนงานการศึกษา" sheetId="14" r:id="rId14"/>
    <sheet name="3.8 แผนงานงบกลาง" sheetId="15" r:id="rId15"/>
    <sheet name="4.1ด้านสิ่งแวดล้อม" sheetId="16" r:id="rId16"/>
    <sheet name="4.2 แผนงานการศึกษา" sheetId="17" r:id="rId17"/>
    <sheet name="5.1บริหารทั่วไป" sheetId="18" r:id="rId18"/>
    <sheet name="5.2 แผนสร้างความเข้มแข็ง" sheetId="19" r:id="rId19"/>
    <sheet name="5.3 แผนรักษาความสงบภายใน" sheetId="20" r:id="rId20"/>
    <sheet name="รวม(02) ไม่เอาแล้ว" sheetId="21" state="hidden" r:id="rId21"/>
    <sheet name="ผ02 เก่า" sheetId="22" state="hidden" r:id="rId22"/>
    <sheet name="รวม (03)เก่า" sheetId="23" state="hidden" r:id="rId23"/>
    <sheet name="ผ02(1)" sheetId="24" r:id="rId24"/>
    <sheet name="รวม (05)เก่า" sheetId="25" state="hidden" r:id="rId25"/>
    <sheet name="ผ02(1)(2)" sheetId="26" r:id="rId26"/>
    <sheet name="รวม (08)" sheetId="27" r:id="rId27"/>
    <sheet name="ผ08บริหารทั่วไป" sheetId="28" r:id="rId28"/>
    <sheet name="ผ08 สาธารณสุข" sheetId="29" r:id="rId29"/>
    <sheet name="ผ08 การศึกษา" sheetId="30" r:id="rId30"/>
    <sheet name="ผ08 สังคมสงเคราะห์" sheetId="31" r:id="rId31"/>
    <sheet name="ผ08 เคหะและชุมชน " sheetId="32" r:id="rId32"/>
    <sheet name="ผ08 พาณิชย์" sheetId="33" r:id="rId33"/>
  </sheets>
  <definedNames/>
  <calcPr fullCalcOnLoad="1"/>
</workbook>
</file>

<file path=xl/comments24.xml><?xml version="1.0" encoding="utf-8"?>
<comments xmlns="http://schemas.openxmlformats.org/spreadsheetml/2006/main">
  <authors>
    <author>ผู้สร้าง</author>
  </authors>
  <commentList>
    <comment ref="C35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</commentList>
</comments>
</file>

<file path=xl/comments4.xml><?xml version="1.0" encoding="utf-8"?>
<comments xmlns="http://schemas.openxmlformats.org/spreadsheetml/2006/main">
  <authors>
    <author>ผู้สร้าง</author>
  </authors>
  <commentList>
    <comment ref="C147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47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181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211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85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325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118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<sst xmlns="http://schemas.openxmlformats.org/spreadsheetml/2006/main" count="5570" uniqueCount="1625">
  <si>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</si>
  <si>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</si>
  <si>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</si>
  <si>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</si>
  <si>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</si>
  <si>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ผลลัพธ์ที่คาดว่าจะ</t>
  </si>
  <si>
    <t>(ผลผลิตของโครงการ)</t>
  </si>
  <si>
    <t>ได้รับ</t>
  </si>
  <si>
    <t>(บาท)</t>
  </si>
  <si>
    <t>สำนักปลัด</t>
  </si>
  <si>
    <t>สนใจการออกกำลังกาย</t>
  </si>
  <si>
    <t>และเล่นกีฬา</t>
  </si>
  <si>
    <t>ประชาชนให้ความสำคัญ</t>
  </si>
  <si>
    <t>การออกกำลังกายและ</t>
  </si>
  <si>
    <t>การเล่นกีฬา</t>
  </si>
  <si>
    <t>ประชาชนมีสุขภาพดี</t>
  </si>
  <si>
    <t>ประชาชนในตำบลพะงาด</t>
  </si>
  <si>
    <t>ประชาชนปลอดภัย</t>
  </si>
  <si>
    <t>ตำบลพะงาด</t>
  </si>
  <si>
    <t>ผู้สูงอายุในตำบลพะงาด</t>
  </si>
  <si>
    <t>เด็กและเยาวชน</t>
  </si>
  <si>
    <t>ในตำบลพะงาด</t>
  </si>
  <si>
    <t>ผู้สูงอายุได้รับการดูแล</t>
  </si>
  <si>
    <t>เพื่อสนับสนุนสงเคราะห์</t>
  </si>
  <si>
    <t>ผู้ยากไร้ในตำบลพะงาด</t>
  </si>
  <si>
    <t>เพื่อป้องกันและบรรเทา</t>
  </si>
  <si>
    <t>ประชาชน</t>
  </si>
  <si>
    <t>ประชาชนในตำบล</t>
  </si>
  <si>
    <t>พะงาดได้รับการดูแล</t>
  </si>
  <si>
    <t>เพื่อส่งเสริมการตรวจ</t>
  </si>
  <si>
    <t>เพื่อจัดกิจกรรมให้ผู้สูงอายุ</t>
  </si>
  <si>
    <t>ในวันสงกรานต์</t>
  </si>
  <si>
    <t>เพื่อส่งเสริมความรู้ด้าน</t>
  </si>
  <si>
    <t>สุขภาพสำหรับสตรี</t>
  </si>
  <si>
    <t>กลุ่มสตรีในตำบลพะงาด</t>
  </si>
  <si>
    <t>เพื่อเพิ่มพัฒนาทักษะความรู้</t>
  </si>
  <si>
    <t>กายภาพบำบัดให้กับ</t>
  </si>
  <si>
    <t>เหลือคนพิการ</t>
  </si>
  <si>
    <t>เพื่ออนุรักษ์วัฒธรรม</t>
  </si>
  <si>
    <t>ประเพณีท้องถิ่นและเกิด</t>
  </si>
  <si>
    <t>ความสามัคคีของประชาชน</t>
  </si>
  <si>
    <t>ประชาชนเกิดจิตสำนึกใน</t>
  </si>
  <si>
    <t>การอนุรักษ์วัฒธรรม</t>
  </si>
  <si>
    <t>ประเพณีอันดีงาม</t>
  </si>
  <si>
    <t>เพื่อจัดกิจกรรมการจัดงาน</t>
  </si>
  <si>
    <t>อุดหนุนอำเภอขามสะ</t>
  </si>
  <si>
    <t>แกแสง</t>
  </si>
  <si>
    <t>ฉลองชัยท้าวสุรนารี</t>
  </si>
  <si>
    <t>ประชาชนมีประเพณี</t>
  </si>
  <si>
    <t>ที่ดีงามคงอยู่สืบไป</t>
  </si>
  <si>
    <t>เพื่ออนุรักษ์ศาสนาประเพณี</t>
  </si>
  <si>
    <t>ท้องถิ่น</t>
  </si>
  <si>
    <t>จัดงานประเพณีวันสำคัญ</t>
  </si>
  <si>
    <t>เพื่อใช้จ่ายโครงการจัดงาน</t>
  </si>
  <si>
    <t>วันลอยกระทง</t>
  </si>
  <si>
    <t>ประชาชนมีจิตสำนึกใน</t>
  </si>
  <si>
    <t>พะงาด</t>
  </si>
  <si>
    <t>เด็กและเยาวชนได้รับ</t>
  </si>
  <si>
    <t>ความรู้</t>
  </si>
  <si>
    <t>สนับสนุนศุนย์พัฒนา</t>
  </si>
  <si>
    <t>เด็กเล็ก</t>
  </si>
  <si>
    <t>การเรียนรู้เด็ก</t>
  </si>
  <si>
    <t>จัดทัศน์ศึกษาดูงานนอก</t>
  </si>
  <si>
    <t>สถานที่</t>
  </si>
  <si>
    <t>เด็กได้มีแหล่งเรียนรู้</t>
  </si>
  <si>
    <t>ใหม่</t>
  </si>
  <si>
    <t>จัดงานบัณฑิตน้อย</t>
  </si>
  <si>
    <t>เด็กได้กล้าแสดงออก</t>
  </si>
  <si>
    <t>ส่งเสริมให้ประชาชนสนใจ</t>
  </si>
  <si>
    <t>การออกกำลังกายและเล่น</t>
  </si>
  <si>
    <t>กีฬา</t>
  </si>
  <si>
    <t>ประชาชนให้ความสนใจ</t>
  </si>
  <si>
    <t>ทรัพยากรธรรมชาติ</t>
  </si>
  <si>
    <t>และสิ่งแวดล้อมได้</t>
  </si>
  <si>
    <t>รับการอนุรักษ์</t>
  </si>
  <si>
    <t>ประชาชนได้รับความ</t>
  </si>
  <si>
    <t>เพื่อให้บุคลากรขององค์กร</t>
  </si>
  <si>
    <t>ผู้นำชุมชนผู้นำท้องถิ่น</t>
  </si>
  <si>
    <t>ปฏิบัติงานอย่างมีประสิทธิ</t>
  </si>
  <si>
    <t>ภาพ</t>
  </si>
  <si>
    <t>มีความรู้ทักษะและศักยภาพ</t>
  </si>
  <si>
    <t>ในการทำงาน</t>
  </si>
  <si>
    <t>เพื่อให้บุคลากรของ</t>
  </si>
  <si>
    <t>องค์กรผู้นำชุมชนผู้นำ</t>
  </si>
  <si>
    <t>ท้องถิ่นมีความรู้ทักษะ</t>
  </si>
  <si>
    <t>และศักยภาพในการ</t>
  </si>
  <si>
    <t>ทำงาน</t>
  </si>
  <si>
    <t>การปฏิบัติงานมี</t>
  </si>
  <si>
    <t>เพื่อให้ได้การจัดเก็บภาษี</t>
  </si>
  <si>
    <t>ตรงเป้าหมาย</t>
  </si>
  <si>
    <t>จำนวน 10 หมู่บ้าน</t>
  </si>
  <si>
    <t>สะดวกในการเสียภาษี</t>
  </si>
  <si>
    <t>เพื่อเข้าถึงประชาชนและ</t>
  </si>
  <si>
    <t>อำนวยความสะดวกในการ</t>
  </si>
  <si>
    <t>ชำระภาษี</t>
  </si>
  <si>
    <t>ประโยนช์และได้ข้อมูลที่</t>
  </si>
  <si>
    <t>ถูกต้อง</t>
  </si>
  <si>
    <t>เพื่อสำรวจความพึงพอใจ</t>
  </si>
  <si>
    <t>ที่มีต่อ อบต.พะงาด</t>
  </si>
  <si>
    <t>ของประชาชนที่เข้ารับบริการ</t>
  </si>
  <si>
    <t>อบต.ได้ทราบถึงความ</t>
  </si>
  <si>
    <t>พึงพอใจของ</t>
  </si>
  <si>
    <t>ประชาชนที่เข้ารับ</t>
  </si>
  <si>
    <t>บริการ</t>
  </si>
  <si>
    <t>ประสิทธิภาพยิ่งขึ้น</t>
  </si>
  <si>
    <t>จำนวน 1 เครื่อง</t>
  </si>
  <si>
    <t>อย่างมีประสิทธิภาพ</t>
  </si>
  <si>
    <t>จัดซื้อเครื่องตัดหญ้า</t>
  </si>
  <si>
    <t>เพื่อให้ประชาชนในตำบล</t>
  </si>
  <si>
    <t>ได้เสนอความต้องการได้</t>
  </si>
  <si>
    <t>ตรงความต้องการ</t>
  </si>
  <si>
    <t>จัดทำประชาคมเพื่อ</t>
  </si>
  <si>
    <t>ให้ประชาชนเสนอความ</t>
  </si>
  <si>
    <t>ต้องการในการจัดทำแผน</t>
  </si>
  <si>
    <t>จัดประชุมสัญจร</t>
  </si>
  <si>
    <t>รู้และความปลอดภัย</t>
  </si>
  <si>
    <t>ปลอดภัยทางถนนใน</t>
  </si>
  <si>
    <t>ช่วงเทศกาลวันสำคัญ</t>
  </si>
  <si>
    <t>ประชาชนมีความ</t>
  </si>
  <si>
    <t>เพื่อเพิ่มช่องทางรับรู้ข่าวสาร</t>
  </si>
  <si>
    <t>ให้กับประชาชน</t>
  </si>
  <si>
    <t>ประชาชนด้รับรู้ข่าวสาร</t>
  </si>
  <si>
    <t>เพิ่มมากขึ้น</t>
  </si>
  <si>
    <t>นักเรียนมีสุขภาพ</t>
  </si>
  <si>
    <t>ร่างกายที่แข็งแรง</t>
  </si>
  <si>
    <t xml:space="preserve">เด็กอนุบาล 3 ขวบ </t>
  </si>
  <si>
    <t>อบต.พะงาด</t>
  </si>
  <si>
    <t>สาธารณสุขมูลฐาน ( อสม.)</t>
  </si>
  <si>
    <t>เพื่อพัฒนาศูนย์พัฒนา</t>
  </si>
  <si>
    <t>สาธารณสุขมูลฐาน (อสม.)</t>
  </si>
  <si>
    <t>อุดหนุนสาธารณสุขมูลฐาน</t>
  </si>
  <si>
    <t>อสม.ทุกคนได้รับการ</t>
  </si>
  <si>
    <t>พัฒนาศูณย์พัฒนา</t>
  </si>
  <si>
    <t>สาธารณสุข</t>
  </si>
  <si>
    <t>เพื่อจ่ายเป็นค่าฝึกอบรมและ</t>
  </si>
  <si>
    <t>ค่าจัดกิจกรรมในการป้องกัน</t>
  </si>
  <si>
    <t>และแก้ไขปัญหายาเสพติด</t>
  </si>
  <si>
    <t>ประชาชนตำบลพะงาด</t>
  </si>
  <si>
    <t>ประชาชนได้รู้จักการ</t>
  </si>
  <si>
    <t>ป้องกันและแก้ไข</t>
  </si>
  <si>
    <t>ปัญหายาเสพติด</t>
  </si>
  <si>
    <t>เพื่อจัดทำป้ายประชาสัมพันธ์</t>
  </si>
  <si>
    <t>ส่งเสริมให้เด็กเล็ก</t>
  </si>
  <si>
    <t>เด็กเล็กให้ความสำคัญ</t>
  </si>
  <si>
    <t>เด็กมีสุขภาพดี</t>
  </si>
  <si>
    <t>กลุ่มสตรีได้รับความรู้</t>
  </si>
  <si>
    <t>และสามารถแก้ไขปัญ</t>
  </si>
  <si>
    <t>หาสังคมได้</t>
  </si>
  <si>
    <t>เพื่อพัฒนาด้านคุณธรรมและ</t>
  </si>
  <si>
    <t>เพื่อพัฒนาด้านคุณธรรม</t>
  </si>
  <si>
    <t>เพื่อจัดกิจกรรม</t>
  </si>
  <si>
    <t>เพื่อแก้ไขปัญหาสังคมที่มี</t>
  </si>
  <si>
    <t>ผลกระทบต่อสตรีและ</t>
  </si>
  <si>
    <t>ครอบครัว</t>
  </si>
  <si>
    <t>และจริยธรรมให้แก่</t>
  </si>
  <si>
    <t>บุคลากรอบต.พะงาด</t>
  </si>
  <si>
    <t>เป้นผู้มีคุณธรรมจริย</t>
  </si>
  <si>
    <t>ธรรมที่ดี</t>
  </si>
  <si>
    <t>เพื่อให้เด็กตระหนักถึงพระ</t>
  </si>
  <si>
    <t>คุณแม่</t>
  </si>
  <si>
    <t>เด็กของศูนย์พัฒนาเด็กเล็ก</t>
  </si>
  <si>
    <t>ของอบต.พะงาดได้</t>
  </si>
  <si>
    <t>ตระถึงพระคุณของแม่</t>
  </si>
  <si>
    <t>เด็กของศูนย์พัฒนาเด็ก</t>
  </si>
  <si>
    <t>เล็กของอบต.พะงาดได้</t>
  </si>
  <si>
    <t>พระมหากรุณาธิคุณและ</t>
  </si>
  <si>
    <t>เทิดทูลสถาบัน</t>
  </si>
  <si>
    <t>ประชาชนได้ตระหนักถึง</t>
  </si>
  <si>
    <t xml:space="preserve">บรรเทาสาธารณภัย </t>
  </si>
  <si>
    <t>เป็นค่าใช้จ่ายในการเลือกตั้ง</t>
  </si>
  <si>
    <t>สมาชิกท้องถิ่นและผู้บริหาร</t>
  </si>
  <si>
    <t>ผู้สมัครรับเลือกตั้ง</t>
  </si>
  <si>
    <t>การเลือกตั้งสมาชิก</t>
  </si>
  <si>
    <t>ผู้บริหารท้องถิ่นเป็นไป</t>
  </si>
  <si>
    <t>ความเรียบร้อย</t>
  </si>
  <si>
    <t>ส่งเสริมกลุ่มอาชีพ</t>
  </si>
  <si>
    <t>ชาวบ้านมีอาชีพที่ดี</t>
  </si>
  <si>
    <t>เด็กและเยาวชน โรงเรียน</t>
  </si>
  <si>
    <t>ชุมชนบ้านหนองไข่น้ำ</t>
  </si>
  <si>
    <t>ให้เด็กนักเรียนได้มีโอกาส</t>
  </si>
  <si>
    <t>ประชาชนได้มีจิตสำ</t>
  </si>
  <si>
    <t>นึกในการจัดการขยะ</t>
  </si>
  <si>
    <t>จัดสรรงบประมาณให้</t>
  </si>
  <si>
    <t>ประชาชนไม่เจ็บป่วย</t>
  </si>
  <si>
    <t>หรือเสียชีวิตจากโรค</t>
  </si>
  <si>
    <t>ไข้เลือดออก</t>
  </si>
  <si>
    <t>เศรษฐกิจพอเพียง</t>
  </si>
  <si>
    <t>โรงเรียนบ้านดอนพะงาด</t>
  </si>
  <si>
    <t>เพื่อเผยแพร่ความรู้น่าสนใจ</t>
  </si>
  <si>
    <t>เกี่ยวกับการพัฒนาและเสริม</t>
  </si>
  <si>
    <t>สร้างความเข้มแข็งของ</t>
  </si>
  <si>
    <t>จัดชื้อเครื่องปริ้นเตอร์สี</t>
  </si>
  <si>
    <t>ศูนย์พัฒนาเด็กเล็ก</t>
  </si>
  <si>
    <t>เด็กมีสุขภาพแข็งแรง</t>
  </si>
  <si>
    <t>ศูนย์พัฒนาเด็กเล็กตำบล</t>
  </si>
  <si>
    <t>ผู้ปกครองนักเรียนได้รับ</t>
  </si>
  <si>
    <t>ความรู้และเกิดการเรียน</t>
  </si>
  <si>
    <t>รู้ผู้ปกครองสามารถนำ</t>
  </si>
  <si>
    <t>ใช้ปฏิบัติได้</t>
  </si>
  <si>
    <t>โครงการหนูน้อยฟันสวย</t>
  </si>
  <si>
    <t>เด็กนักเรียนมีสุขภาพ</t>
  </si>
  <si>
    <t>ฟันที่แข็งแรง</t>
  </si>
  <si>
    <t>เพื่อปลูกฝังคุณธรรม</t>
  </si>
  <si>
    <t>จริยธรรมให้กับเด็ก</t>
  </si>
  <si>
    <t>นักเรียนทุกคนมีจริย</t>
  </si>
  <si>
    <t>ธรรมคุณธรรมที่</t>
  </si>
  <si>
    <t>เหมาะสม</t>
  </si>
  <si>
    <t>ผู้ปกครองมีทัศนคติที่ดี</t>
  </si>
  <si>
    <t>ต่อศูนย์พัฒนาเด็กเล็ก</t>
  </si>
  <si>
    <t>เพื่อให้นักเรียนมีเจตคติที่ดี</t>
  </si>
  <si>
    <t>ในการอนุรักษ์สืบสานศิลปะ</t>
  </si>
  <si>
    <t>วัฒธรรม ประเพณีในท้องถิ่น</t>
  </si>
  <si>
    <t xml:space="preserve">อาหารไอโอดีน </t>
  </si>
  <si>
    <t>สร้างกระแสการมีส่วน</t>
  </si>
  <si>
    <t>และท้องถิ่น</t>
  </si>
  <si>
    <t>ร่วมของชุมชน</t>
  </si>
  <si>
    <t>เพื่อให้ศูนย์รวมข่าวสารการ</t>
  </si>
  <si>
    <t>อำเภอ</t>
  </si>
  <si>
    <t>อปท. จำนวน  9  แห่ง</t>
  </si>
  <si>
    <t>อปท. 9 แห่ง มีศูนย์รวม</t>
  </si>
  <si>
    <t>ข่าวสารการจักชื้อจัดจ้าง</t>
  </si>
  <si>
    <t>องค์การบริหารส่วนตำบลพะงาด  อำเภอขามสะแกแสง  จังหวัดนครราชสีมา</t>
  </si>
  <si>
    <t>รายละเอียดโครงการพัฒนา</t>
  </si>
  <si>
    <t>องค์การบริหารส่วนตำบลพะงาด</t>
  </si>
  <si>
    <t>ตัวชี้วัด</t>
  </si>
  <si>
    <t>KPI</t>
  </si>
  <si>
    <t>ร้อยละของ</t>
  </si>
  <si>
    <t>จำนวนเด็ก</t>
  </si>
  <si>
    <t>นักเรียน</t>
  </si>
  <si>
    <t>อาหารที่ครบถ้วน</t>
  </si>
  <si>
    <t>ให้นักเรียนได้รับสาร</t>
  </si>
  <si>
    <t>2 แห่ง</t>
  </si>
  <si>
    <t xml:space="preserve">จำนวนโรงเรียน </t>
  </si>
  <si>
    <t xml:space="preserve"> ศูนย์พัฒนาเด็กเล็ก</t>
  </si>
  <si>
    <t>จำนวนผู้</t>
  </si>
  <si>
    <t>เข้าร่วม</t>
  </si>
  <si>
    <t>เพื่อช่วยเหลือและ</t>
  </si>
  <si>
    <t>พัฒนาคุณภาพชีวิต</t>
  </si>
  <si>
    <t>ผู้ผ่านการบำบัดรักษา</t>
  </si>
  <si>
    <t>สามารถขับเคลื่อน</t>
  </si>
  <si>
    <t>การดำเนินงานป้อง</t>
  </si>
  <si>
    <t>กันและแก้ไขปัญหา</t>
  </si>
  <si>
    <t>ยาเสพติดในพื้นที่</t>
  </si>
  <si>
    <t>โครงการเยาวชนวัยใส</t>
  </si>
  <si>
    <t>ห่างไกลสิ่งเสพติด</t>
  </si>
  <si>
    <t>การสังคม</t>
  </si>
  <si>
    <t>เยาวชนได้รู้จัก</t>
  </si>
  <si>
    <t>เพื่อประสานความร่วมมือ</t>
  </si>
  <si>
    <t>ในการป้องกันมิให้นักเรียน</t>
  </si>
  <si>
    <t>นักศึกษา เด็กเยาวชน</t>
  </si>
  <si>
    <t>มีพฤติกรรมที่ไม่เหมาะสม</t>
  </si>
  <si>
    <t>หรือเบี่ยงเบน</t>
  </si>
  <si>
    <t>ร้อยละกลุ่ม</t>
  </si>
  <si>
    <t>อาชีพที่เข้า</t>
  </si>
  <si>
    <t>ร่วมโครงการ</t>
  </si>
  <si>
    <t>ไม่ถูกทำลาย</t>
  </si>
  <si>
    <t>ประชาชนใน</t>
  </si>
  <si>
    <t>ต.พะงาด</t>
  </si>
  <si>
    <t>ตามแบบอบต.พะงาด</t>
  </si>
  <si>
    <t>ประชาชนมีความรู้</t>
  </si>
  <si>
    <t>และความเข้าใจ</t>
  </si>
  <si>
    <t>ในการรักษา</t>
  </si>
  <si>
    <t>กิจกรรม</t>
  </si>
  <si>
    <t>จำนวนผู้เข้า</t>
  </si>
  <si>
    <t>จำนวน</t>
  </si>
  <si>
    <t xml:space="preserve">10  หมู่บ้าน </t>
  </si>
  <si>
    <t>โครงการเสริมสร้างพัฒนาศักยภาพ</t>
  </si>
  <si>
    <t>ผู้พิการ  ต.พะงาด</t>
  </si>
  <si>
    <t>สานงานร่วมมือกันระหว่าง</t>
  </si>
  <si>
    <t>หน่วยบริการและกลุ่มผู้</t>
  </si>
  <si>
    <t>พิการในพื้นที่ต่างๆ</t>
  </si>
  <si>
    <t>เกิดการประสานงาน</t>
  </si>
  <si>
    <t>ร่วมมือกันระหว่าง</t>
  </si>
  <si>
    <t>บุคลากร อบต.พะงาด</t>
  </si>
  <si>
    <t>เป็นผู้มีคุณธรรม</t>
  </si>
  <si>
    <t>จริยธรรม</t>
  </si>
  <si>
    <t>พัฒนาด้านคุณธรรม</t>
  </si>
  <si>
    <t>เท่าเทียมทางด้าน</t>
  </si>
  <si>
    <t>ชุมชนบ้านดอนพะงาด</t>
  </si>
  <si>
    <t>การศึกษา</t>
  </si>
  <si>
    <t>เด็กนักเรียน</t>
  </si>
  <si>
    <t>มีคุณภาพชีวิตที่ดีขึ้น</t>
  </si>
  <si>
    <t xml:space="preserve">นักเรียนในเขต  </t>
  </si>
  <si>
    <t>เพื่อสร้างความรู้ด้าน</t>
  </si>
  <si>
    <t>จำนวนผู้ได้</t>
  </si>
  <si>
    <t>รับข่าวสาร</t>
  </si>
  <si>
    <t>วัสดุ</t>
  </si>
  <si>
    <t>อุปกรณ์</t>
  </si>
  <si>
    <t>ร้อยละ</t>
  </si>
  <si>
    <t>กองคลัง</t>
  </si>
  <si>
    <t>รับการอบรม</t>
  </si>
  <si>
    <t>กองช่าง</t>
  </si>
  <si>
    <t>ผู้ใช้บริการ</t>
  </si>
  <si>
    <t>ของการ</t>
  </si>
  <si>
    <t>ลดอุบัติเหตุ</t>
  </si>
  <si>
    <t>สาธารณภัย</t>
  </si>
  <si>
    <t>เพื่อป้องกันและลดอุบัติเหตุ</t>
  </si>
  <si>
    <t>ทางท้องถนน</t>
  </si>
  <si>
    <t>เพื่อจัดซื้อวัสดุงานบ้านงานครัว</t>
  </si>
  <si>
    <t>รณรงค์และสร้างจิตสำนึก</t>
  </si>
  <si>
    <t>ให้กับคนในสังคม</t>
  </si>
  <si>
    <t>เด็กเยาวชน</t>
  </si>
  <si>
    <t>มีคุณธรรมจริยธรรม</t>
  </si>
  <si>
    <t>ระดับตำบล  1 คน</t>
  </si>
  <si>
    <t>เด็กเล็กในศูนย์</t>
  </si>
  <si>
    <t>สะดวกรวดเร็วในการ</t>
  </si>
  <si>
    <t>ติดต่อราชการ</t>
  </si>
  <si>
    <t>การอนุรักษ์วัฒธรรมฯ</t>
  </si>
  <si>
    <t>วัฒธรรมที่ดีงามของท้องถิ่น</t>
  </si>
  <si>
    <t>จัดซื้อโต๊ะทำงาน พร้อมเก้าอี้</t>
  </si>
  <si>
    <t>เพื่อเช่าเครื่องถ่ายเอกสาร</t>
  </si>
  <si>
    <t>ซ่อมแซมถนนที่ชำรุด</t>
  </si>
  <si>
    <t>แซมถนน</t>
  </si>
  <si>
    <t>จำนวน  24 กรวย</t>
  </si>
  <si>
    <t>เพื่ออำนวยความสะดวกแก่</t>
  </si>
  <si>
    <t>ประชาชนผู้มารับบริการ</t>
  </si>
  <si>
    <t>วัสดุ ครุภัณฑ์  ต่าง ๆ</t>
  </si>
  <si>
    <t>รวม</t>
  </si>
  <si>
    <t>กองสวัสดิ</t>
  </si>
  <si>
    <t>กองการศึกษา</t>
  </si>
  <si>
    <t>รวม  3.1</t>
  </si>
  <si>
    <t>รวม 3.3</t>
  </si>
  <si>
    <t>รวม 3.4</t>
  </si>
  <si>
    <t>รวม 4.1</t>
  </si>
  <si>
    <t>กองสวัสดิการ</t>
  </si>
  <si>
    <t>รวม 5.2</t>
  </si>
  <si>
    <t>บัญชีสรุปโครงการพัฒนา</t>
  </si>
  <si>
    <t>ปี  2561</t>
  </si>
  <si>
    <t>จำนวนโครงการ</t>
  </si>
  <si>
    <t>งบประมาณ</t>
  </si>
  <si>
    <t xml:space="preserve">(บาท) </t>
  </si>
  <si>
    <t>รวมทั้งสิ้น</t>
  </si>
  <si>
    <t>ปี  2562</t>
  </si>
  <si>
    <t>บ้านโนนประดู่</t>
  </si>
  <si>
    <t>โครงการปรับปรุงถนนลงหินคลุก</t>
  </si>
  <si>
    <t>สุขภาพผู้สูงอายุ</t>
  </si>
  <si>
    <t xml:space="preserve"> - 64 -</t>
  </si>
  <si>
    <t xml:space="preserve"> - 66 -</t>
  </si>
  <si>
    <t>(KPI)</t>
  </si>
  <si>
    <t>เพื่อก่อสร้างถนนให้ได้</t>
  </si>
  <si>
    <t>ก่อสร้างถนน ค.ส.ล</t>
  </si>
  <si>
    <t>ผู้ได้รับ</t>
  </si>
  <si>
    <t>มาตรฐานและให้เกิดความ</t>
  </si>
  <si>
    <t>ประโยชน์</t>
  </si>
  <si>
    <t>สะดวกในการเดินทาง</t>
  </si>
  <si>
    <t>สะดวกรวดเร็วในการเดินทาง</t>
  </si>
  <si>
    <t>สัญจรไปมา</t>
  </si>
  <si>
    <t>สัญจร</t>
  </si>
  <si>
    <t>สะดวกและปลอดภัย</t>
  </si>
  <si>
    <t>ภายในหมู่บ้านโนนประดู่  หมู่ 1</t>
  </si>
  <si>
    <t>สำหรับการคมนาคมได้อย่าง</t>
  </si>
  <si>
    <t>เพื่อก่อสร้างรางระบายน้ำ</t>
  </si>
  <si>
    <t>ก่อสร้างรางระบายน้ำ</t>
  </si>
  <si>
    <t>โครงการก่อสร้างรางระบายน้ำ คสล.</t>
  </si>
  <si>
    <t>ภายในหมู่บ้านสะแกแสง  หมู่ 2</t>
  </si>
  <si>
    <t>ปรับปรุงถนนดินลูกรัง</t>
  </si>
  <si>
    <t>ภายในหมู่บ้านแปะ  หมู่ 3</t>
  </si>
  <si>
    <t>บ้านหนองไข่น้ำ  หมู่ 4</t>
  </si>
  <si>
    <t>ภายในหมู่บ้านดอนพะงาด หมู่ 5</t>
  </si>
  <si>
    <t>ภายในหมู่บ้านมะเกลือ หมู่ 6</t>
  </si>
  <si>
    <t>ภายในหมู่บ้านดอนใหญ่ หมู่ 7</t>
  </si>
  <si>
    <t>หมู่บ้านหนองไอ้เผือก หมู่ 8</t>
  </si>
  <si>
    <t>บ้านหนองไอ้เผือก  หมู่ 8</t>
  </si>
  <si>
    <t xml:space="preserve">                                                                                                                       </t>
  </si>
  <si>
    <t>ประชาชนมีน้ำใช้ใน</t>
  </si>
  <si>
    <t xml:space="preserve">การอุปโภค-บริโภค </t>
  </si>
  <si>
    <t xml:space="preserve"> ที่มีคุณภาพ</t>
  </si>
  <si>
    <t>บ้านใหม่  หมู่ 10</t>
  </si>
  <si>
    <t>โครงการก่อสร้างโรงจอดรถ</t>
  </si>
  <si>
    <t>เพื่อใช้สำหรับจอดรถ</t>
  </si>
  <si>
    <t>โรงจอดรถ</t>
  </si>
  <si>
    <t>อบต.มีสถานที่พร้อม</t>
  </si>
  <si>
    <t>บริการประชาชน</t>
  </si>
  <si>
    <t>อาคารที่เหมาะสม</t>
  </si>
  <si>
    <t>ตามแบบ อบต.</t>
  </si>
  <si>
    <t>ในการปฏิบัติงาน</t>
  </si>
  <si>
    <t>กำหนด</t>
  </si>
  <si>
    <t>ศูนย์พัฒนาเด็กเล็ก อบต.พะงาด</t>
  </si>
  <si>
    <t>อาคารป้องกันฯ</t>
  </si>
  <si>
    <t>หลังคาสนามเด็กเล่น</t>
  </si>
  <si>
    <t>สนามเด็กเล่นที่</t>
  </si>
  <si>
    <t xml:space="preserve">โครงการก่อสร้าง/ปรับปรุง/ซ่อมแซม </t>
  </si>
  <si>
    <t>ถนนและเส้นทางคมนาคม</t>
  </si>
  <si>
    <t>เพื่อขยายเขตไฟฟ้า</t>
  </si>
  <si>
    <t>ขยายเขตไฟฟ้าแรงต่ำ</t>
  </si>
  <si>
    <t>ประชาชนมีไฟฟ้า</t>
  </si>
  <si>
    <t>บ้านโนนประดู่ หมู่ 1</t>
  </si>
  <si>
    <t>ใช้ครบทุกครัวเรือน</t>
  </si>
  <si>
    <t>และได้รับความ</t>
  </si>
  <si>
    <t>สะดวกปลอดภัยในชีวิต</t>
  </si>
  <si>
    <t>และทรัพย์สิน</t>
  </si>
  <si>
    <t>เพื่อติดตั้งไฟฟ้าแสงสว่าง</t>
  </si>
  <si>
    <t>ติดตั้งโคมไฟฟ้า</t>
  </si>
  <si>
    <t>ในหมู่บ้าน</t>
  </si>
  <si>
    <t>พร้อมสายดิน</t>
  </si>
  <si>
    <t>บ้านสะแกแสง</t>
  </si>
  <si>
    <t>บ้านหนองไข่น้ำ</t>
  </si>
  <si>
    <t>บ้านดอนพะงาด หมู่ 5</t>
  </si>
  <si>
    <t>บ้านดอนพะงาด</t>
  </si>
  <si>
    <t>บ้านมะเกลือ  หมู่ 6</t>
  </si>
  <si>
    <t>บ้านดอนใหญ่  หมู่ 7</t>
  </si>
  <si>
    <t xml:space="preserve"> - 50 -</t>
  </si>
  <si>
    <t>เพื่อขุดลอกลำห้วย ในการ</t>
  </si>
  <si>
    <t>ขุดลอกสระน้ำ</t>
  </si>
  <si>
    <t>ใช้น้ำ อุปโภค -บริโภค</t>
  </si>
  <si>
    <t>ขุดลอกลำห้วย</t>
  </si>
  <si>
    <t>โครงการขยายเขตประปา</t>
  </si>
  <si>
    <t>เพื่อขยายเขตประปา</t>
  </si>
  <si>
    <t>ขยายเขตปะปา</t>
  </si>
  <si>
    <t>หมู่บ้าน</t>
  </si>
  <si>
    <t>โครงการขุดลอกลำห้วย</t>
  </si>
  <si>
    <t>เพื่อวางท่อส่งน้ำ</t>
  </si>
  <si>
    <t>วางท่อส่งน้ำ</t>
  </si>
  <si>
    <t xml:space="preserve">ขนาด 6 นิ้ว ชั้น 8.5 </t>
  </si>
  <si>
    <t xml:space="preserve"> - 52 -</t>
  </si>
  <si>
    <t>ก่อสร้างฝายน้ำล้น</t>
  </si>
  <si>
    <t>และการเกษตร</t>
  </si>
  <si>
    <t>บ้านแปะ หมู่ 3</t>
  </si>
  <si>
    <t xml:space="preserve"> - 53 -</t>
  </si>
  <si>
    <t>โครงการก่อสร้างระบบประปา</t>
  </si>
  <si>
    <t>ก่อสร้างระบบประปา</t>
  </si>
  <si>
    <t>แบบผิวดินขนาดใหญ่</t>
  </si>
  <si>
    <t>เพื่อในการ</t>
  </si>
  <si>
    <t>บ้านดอนพะงาด  หมู่ 5</t>
  </si>
  <si>
    <t>โครงการก่อสร้างฝายน้ำล้น</t>
  </si>
  <si>
    <t>บ้านหนองไอ้เผือก หมู่ 8</t>
  </si>
  <si>
    <t>บ้านหนองบอน หมู่ 9</t>
  </si>
  <si>
    <t>ภายในตำบลพะงาด</t>
  </si>
  <si>
    <t>สังคม</t>
  </si>
  <si>
    <t>พร้อมปรับเกลี่ย ภายใน</t>
  </si>
  <si>
    <t>ภายในหมู่บ้านหนองบอน หมู่ 9</t>
  </si>
  <si>
    <t>ภายในหมู่บ้านหนองบอน  หมู่ 9</t>
  </si>
  <si>
    <t>ภายในหมู่บ้านหนองบอน  หมู่  9</t>
  </si>
  <si>
    <t>ภายในหมู่บ้านใหม่  หมู่  10</t>
  </si>
  <si>
    <t>ภายในหมู่บ้านใหม่ หมู่ 10</t>
  </si>
  <si>
    <t>ภายในหมู่บ้านมะเกลือ  หมู่ 6</t>
  </si>
  <si>
    <t>หมู่บ้านสะแกแสง  หมู่ 2</t>
  </si>
  <si>
    <t>หมู่บ้านแปะ  หมู่ 3</t>
  </si>
  <si>
    <t>หมู่บ้านหนองไข่น้ำ  หมู่ 4</t>
  </si>
  <si>
    <t>โครงการก่อสร้างป้ายที่ทำการ</t>
  </si>
  <si>
    <t>ภัย</t>
  </si>
  <si>
    <t>เพื่อก่อสร้างรั้วล้อมอาคาร</t>
  </si>
  <si>
    <t>ป้องกันฯ</t>
  </si>
  <si>
    <t>ก่อสร้างรั้ว</t>
  </si>
  <si>
    <t>รั้วอาคารป้องกันที่</t>
  </si>
  <si>
    <t>เหมาะสมและปลอด</t>
  </si>
  <si>
    <t>ก่อสร้างป้ายที่ทำการ</t>
  </si>
  <si>
    <t>เพื่อก่อสร้างป้ายที่ทำการ</t>
  </si>
  <si>
    <t>โครงการก่อสร้างรั้ว</t>
  </si>
  <si>
    <t>อบต./เทศบาล</t>
  </si>
  <si>
    <t>ป้ายที่ทำการและเพื่อ</t>
  </si>
  <si>
    <t>ความสะดวกในการ</t>
  </si>
  <si>
    <t>อบต/เทศบาล</t>
  </si>
  <si>
    <t>ได้รับความรู้</t>
  </si>
  <si>
    <t>เพื่อก่อสร้างฝายน้ำล้น</t>
  </si>
  <si>
    <t>เพื่อสร้างก่อสร้างประปา</t>
  </si>
  <si>
    <t>เพื่อปรับปรุงถนนให้ได้</t>
  </si>
  <si>
    <t>ปรับปรุงถนนลูกรัง</t>
  </si>
  <si>
    <t>ก่อสร้างถนนแอสฟัลท์ติก</t>
  </si>
  <si>
    <t>โครงการกิจกรรมบำบัดฟื้นฟูผู้ติด</t>
  </si>
  <si>
    <t>ยาเสพติด</t>
  </si>
  <si>
    <t>อาชีพให้แก่ผู้ผ่านการบำบัดฟื้นฟู</t>
  </si>
  <si>
    <t>โครงการกิจกรรมส่งเสริมการฝึกอบรม</t>
  </si>
  <si>
    <t>ผู้ได้รับประ</t>
  </si>
  <si>
    <t>โยชน์</t>
  </si>
  <si>
    <t>เพื่อส่งเสริมให้เกิดการประ</t>
  </si>
  <si>
    <t>เรื่องการดูแลรักษาตัวเอง</t>
  </si>
  <si>
    <t>คนพิการ ญาติ ผู้ดูแลผู้ป่วย</t>
  </si>
  <si>
    <t>เพื่ออนุรักษ์วัฒนธรรม</t>
  </si>
  <si>
    <t>เพื่อให้บุคลากรของอบต.</t>
  </si>
  <si>
    <t>เพื่อจัดเก็บภาษีให้ได้</t>
  </si>
  <si>
    <t>วัสดุงานบ้านงานครัว</t>
  </si>
  <si>
    <t>เปิด - ปิด บ้านโนนประดู่ หมู่ 1</t>
  </si>
  <si>
    <t>หน่วยงานรับผิดชอบหลัก</t>
  </si>
  <si>
    <t>เพื่อก่อสร้างประตู</t>
  </si>
  <si>
    <t xml:space="preserve">ระบายน้ำ เปิด - ปิด </t>
  </si>
  <si>
    <t>โครงการขุดลอกลำห้วยท่าจิก</t>
  </si>
  <si>
    <t>เพื่อปรับปรุงระบบสูบน้ำ</t>
  </si>
  <si>
    <t>ประปาภายในหมู่บ้าน</t>
  </si>
  <si>
    <t>โครงการขุดวางท่อส่งน้ำ พีวีซี</t>
  </si>
  <si>
    <t>เพื่อขุดวางท่อส่งน้ำเข้า</t>
  </si>
  <si>
    <t>โครงการขุดลอกสระแดง</t>
  </si>
  <si>
    <t>บ้านหนองบอน  หมู่ 9</t>
  </si>
  <si>
    <t>เพื่อขุดลอกสระแดง</t>
  </si>
  <si>
    <t xml:space="preserve">เข้าสระประปาหมู่บ้าน </t>
  </si>
  <si>
    <t>1.1 แผนงานอุตสาหกรรมและการโยธา</t>
  </si>
  <si>
    <t>บ้านสะแกแสง หมู่ 2</t>
  </si>
  <si>
    <t>บ้านหนองไข่น้ำ หมู่ 4</t>
  </si>
  <si>
    <t>สายท่าจิก บ้านดอนพะงาด หมู่ 5</t>
  </si>
  <si>
    <t>บ้านมะเกลือ หมู่ 6</t>
  </si>
  <si>
    <t>บ้านดอนใหญ่ หมู่ 7</t>
  </si>
  <si>
    <t>บ้านใหม่ หมู่ 10</t>
  </si>
  <si>
    <t>ภายในหมู่บ้านใหม่  หมู่ 10</t>
  </si>
  <si>
    <t xml:space="preserve">โครงการก่อสร้างถนนคสล. </t>
  </si>
  <si>
    <t>หนา  0.15  ม.</t>
  </si>
  <si>
    <t>กว้าง  0.30   ม.</t>
  </si>
  <si>
    <t>กว้าง 6 ม. ยาว 20 ม.</t>
  </si>
  <si>
    <t>ซ่อมแซมถนนลูกรัง</t>
  </si>
  <si>
    <t>โครงการก่อสร้างสวนสาธารณประโยชน์</t>
  </si>
  <si>
    <t xml:space="preserve"> หนา 0.02 เมตร ยาว 400 เมตร</t>
  </si>
  <si>
    <t>ตำบลพะงาด กว้าง 2 เมตร</t>
  </si>
  <si>
    <t>เพื่อก่อสร้าง/ปรับปรุง</t>
  </si>
  <si>
    <t>ให้เกิดความสะดวก</t>
  </si>
  <si>
    <t>ก่อสร้างปรับปรุงซ่อมแซม</t>
  </si>
  <si>
    <t xml:space="preserve"> ผู้ได้รับ </t>
  </si>
  <si>
    <t>1.2 แผนงานเคหะและชุมชน</t>
  </si>
  <si>
    <t>ก่อสร้างประตูระบายน้ำ</t>
  </si>
  <si>
    <t>เพื่อขุดรางระบายน้ำ</t>
  </si>
  <si>
    <t>ขุดรางระบายน้ำ</t>
  </si>
  <si>
    <t>ที่เพียงพอ</t>
  </si>
  <si>
    <t>โครงการขุดรางระบายน้ำ คสล.</t>
  </si>
  <si>
    <t xml:space="preserve"> ใช้น้ำอุปโภค/บริโภค</t>
  </si>
  <si>
    <t>แผนพัฒนาท้องถิ่นสี่ปี  พ.ศ.  2561 - 2564</t>
  </si>
  <si>
    <t>2.1 แผนงานสร้างความเข้มแข็งของชุมชน</t>
  </si>
  <si>
    <t>บัญชีครุภัณฑ์</t>
  </si>
  <si>
    <t>แบบ ผ.01</t>
  </si>
  <si>
    <t>โครงการป้องกันและแก้ไขปัญหาสังคม</t>
  </si>
  <si>
    <t>ที่มีผลกระทบต่อสตรีและครอบครัว</t>
  </si>
  <si>
    <t>โครงการอบรมส่งเสริมความรู้ ด้าน</t>
  </si>
  <si>
    <t>สุขภาพสตรีในตำบลพะงาด</t>
  </si>
  <si>
    <t xml:space="preserve">อุดหนุนโครงการจัดงานวันพริก </t>
  </si>
  <si>
    <t>และของดีอำเภอขามสะแกแสง</t>
  </si>
  <si>
    <t>และถวายเทียนพรรษา</t>
  </si>
  <si>
    <t xml:space="preserve">สยามมงกฎราชกุมาร </t>
  </si>
  <si>
    <t>รัฐพิธีเฉลิมพระเกียรติ</t>
  </si>
  <si>
    <t>3.1 แผนงานบริหารทั่วไป</t>
  </si>
  <si>
    <t>3.3 แผนงานสาธารณสุข</t>
  </si>
  <si>
    <t>3.4 แผนงานสังคมสงเคราะห์</t>
  </si>
  <si>
    <t>3.5  แผนงานสร้างความเข้มแข็งของชุมชน</t>
  </si>
  <si>
    <t>3.5 แผนงานสร้างความเข้มแข็งของชุมชน</t>
  </si>
  <si>
    <t>3.6 แผนงานการศาสนา วัฒนธรรม และนันทนาการ</t>
  </si>
  <si>
    <t>3.6  แผนงานการศาสนา วัฒนธรรม และนันทนาการ</t>
  </si>
  <si>
    <t>โครงการส่งเสริมคุณธรรม</t>
  </si>
  <si>
    <t>และจริยธรรม</t>
  </si>
  <si>
    <t>โครงการส่งเสริมศิลปะ</t>
  </si>
  <si>
    <t>วัฒนธรรมท้องถิ่น</t>
  </si>
  <si>
    <t xml:space="preserve">และจริยธรรมผู้บริหาร </t>
  </si>
  <si>
    <t>3.7 แผนงานการศึกษา</t>
  </si>
  <si>
    <t>อุดหนุนโครงการโรงเรียน</t>
  </si>
  <si>
    <t>บ้านหนองไข่น้ำโครงการพัฒนา</t>
  </si>
  <si>
    <t>บ้านดอนพะงาดโครงการ</t>
  </si>
  <si>
    <t>พัฒนาเด็กเล็ก</t>
  </si>
  <si>
    <t>โครงการทัศนศึกษา</t>
  </si>
  <si>
    <t>เสริมสร้างประสบการณ์</t>
  </si>
  <si>
    <t>ทักษะงานอาชีพนักเรียน</t>
  </si>
  <si>
    <t>โรงเรียนชุมชนบ้านหนองไข่น้ำ</t>
  </si>
  <si>
    <t>โครงการส่งเสริมคุณภาพ</t>
  </si>
  <si>
    <t>อนามัยเด็กนักเรียน</t>
  </si>
  <si>
    <t>โครงการให้ความรู้</t>
  </si>
  <si>
    <t>ในเรื่องโรคติดต่อในเด็ก</t>
  </si>
  <si>
    <t>ผู้ปกครองนักเรียน</t>
  </si>
  <si>
    <t>โครงการควบคุมและ</t>
  </si>
  <si>
    <t xml:space="preserve">ป้องกันโรคขาดสาร </t>
  </si>
  <si>
    <t>โครงการจัดงานวัน</t>
  </si>
  <si>
    <t>เด็กแห่งชาติ</t>
  </si>
  <si>
    <t>โครงการศูนย์พัฒนาเด็ก</t>
  </si>
  <si>
    <t>โครงการเยี่ยมบ้าน</t>
  </si>
  <si>
    <t>สานสัมพันธ์ชุมชน</t>
  </si>
  <si>
    <t>4.1 แผนงานเคหะและชุมชน</t>
  </si>
  <si>
    <t>4.2 แผนงานการศึกษา</t>
  </si>
  <si>
    <t>5.1 แผนงานบริหารทั่วไป</t>
  </si>
  <si>
    <t>ของอบต.พะงาด</t>
  </si>
  <si>
    <t>โครงการสำรวจความพึงพอใจ</t>
  </si>
  <si>
    <t>ของประชาชน</t>
  </si>
  <si>
    <t>โครงการฝึกอบรม</t>
  </si>
  <si>
    <t>และศึกษาดูงานเพื่อเพิ่ม</t>
  </si>
  <si>
    <t>ประสิทธิภาพในการทำงาน</t>
  </si>
  <si>
    <t>โครงการฝึกซ้อมแผน</t>
  </si>
  <si>
    <t>ป้องกันและบรรเทา</t>
  </si>
  <si>
    <t>โครงการออกจัดเก็บภาษี</t>
  </si>
  <si>
    <t>เคลื่อนที่ประจำปี</t>
  </si>
  <si>
    <t>โครงการจัดทำแผนที่</t>
  </si>
  <si>
    <t>ภาษีและทะเบียนทรัพย์สิน</t>
  </si>
  <si>
    <t xml:space="preserve">จัดซื้อเครื่องคอมพิวเตอร์ </t>
  </si>
  <si>
    <t>จัดชื้อเครื่องปริ้นเตอร์เลเซอร์</t>
  </si>
  <si>
    <t>โครงการจัดหาวัสดุ ครุภัณฑ์</t>
  </si>
  <si>
    <t>5.2 แผนงานเคหะและชุมชน</t>
  </si>
  <si>
    <t>โครงการป้องกันและบรรเทา</t>
  </si>
  <si>
    <t>โครงการป้องกันและลดอุบัติเหตุ</t>
  </si>
  <si>
    <t>ทางถนนช่วงเทศกาลวันสำคัญ</t>
  </si>
  <si>
    <t>โครงการการพัฒนาสตรีและ</t>
  </si>
  <si>
    <t>เสริมสร้างความเข้มแข็งของ</t>
  </si>
  <si>
    <t>ครอบครัวตำบลพะงาด</t>
  </si>
  <si>
    <t>โครงการจัดประชุมประชาคม</t>
  </si>
  <si>
    <t>โครงการอุดหนุนศูนย์รวม</t>
  </si>
  <si>
    <t>ข้อมูลข่าวสารการ</t>
  </si>
  <si>
    <t>ส่วนท้องถิ่นระดับอำเภอ</t>
  </si>
  <si>
    <t>จัดจ้างองค์กรปกครอง</t>
  </si>
  <si>
    <t>สัมพันธ์ในหมู่บ้าน ในตำบล</t>
  </si>
  <si>
    <t>จัดซื้อสัญญาณไฟกระพริบและ</t>
  </si>
  <si>
    <t>กระจกโค้งจราจร</t>
  </si>
  <si>
    <t>จัดชื้อเครื่องปรับอากาศขนาด</t>
  </si>
  <si>
    <t xml:space="preserve">จัดซื้อชุดวัสดุอุปกรณ์ดับเพลิง </t>
  </si>
  <si>
    <t xml:space="preserve"> (จำนวน 4 เส้น) ฯลฯ</t>
  </si>
  <si>
    <t>เช่น ข้อต่อสามทาง  สายดับเพลิง</t>
  </si>
  <si>
    <t>จัดชื้อเครื่องเล่นสนามเด็กเล่น</t>
  </si>
  <si>
    <t>กลางแจ้งในร่ม/กลางแจ้ง</t>
  </si>
  <si>
    <t>/พร้อมเครื่องเล่นซีดีและชั้นวาง</t>
  </si>
  <si>
    <t>.</t>
  </si>
  <si>
    <t>อุดหนุนโครงการจัดงานบรวง</t>
  </si>
  <si>
    <t>สรวงท่านท้าวสุรนารี</t>
  </si>
  <si>
    <t>โครงการปกป้องสถาบันพระ</t>
  </si>
  <si>
    <t>3.2 แผนงานเคหะและชุมชน</t>
  </si>
  <si>
    <t xml:space="preserve"> เป้าหมาย (ผลผลิตของโครงการ)</t>
  </si>
  <si>
    <t>จากโรคพิษสุนัขบ้า</t>
  </si>
  <si>
    <t>โครงการส่งเสริมและตรวจสุขภาพ</t>
  </si>
  <si>
    <t>ผู้สูงอายุประจำปี</t>
  </si>
  <si>
    <t>ผู้ดูแลผู้ช่วยเหลือคนพิการ</t>
  </si>
  <si>
    <t>โครงการพัฒนาทักษะความรู้</t>
  </si>
  <si>
    <t>เรื่องการดูแลรักษาตัวเอง/</t>
  </si>
  <si>
    <t>กับคนพิการญาติ</t>
  </si>
  <si>
    <t>กายภาพบำบัดให้</t>
  </si>
  <si>
    <t>โครงการขุดลอกสระน้ำ</t>
  </si>
  <si>
    <t>บ้านโนนประดู่  หมู่ 1</t>
  </si>
  <si>
    <t xml:space="preserve"> - 55 -</t>
  </si>
  <si>
    <t>ขุดสระน้ำ</t>
  </si>
  <si>
    <t>เพื่อขุดลอกลำห้วย</t>
  </si>
  <si>
    <t>ม. ลึก 2.00 ม.</t>
  </si>
  <si>
    <t xml:space="preserve">กว้าง 100 ม. ยาว 200 </t>
  </si>
  <si>
    <t xml:space="preserve"> - 60 -</t>
  </si>
  <si>
    <t xml:space="preserve"> - 62 -</t>
  </si>
  <si>
    <t>โครงการขุดเจาะบ่อบาดาล</t>
  </si>
  <si>
    <t>ขุดเจาะบ่อบาดาล</t>
  </si>
  <si>
    <t>จำนวน 5 บ่อ</t>
  </si>
  <si>
    <t>ก่อสร้างถนนดินลูกรัง</t>
  </si>
  <si>
    <t>ภายในบ้านดอนใหญ่ หมู่ 7</t>
  </si>
  <si>
    <t>ภายในหมู่บ้านหนองไอ้เผือก หมู่ 8</t>
  </si>
  <si>
    <t>หมู่ 10</t>
  </si>
  <si>
    <t>ยาว  3,000  ม.</t>
  </si>
  <si>
    <t xml:space="preserve">โครงการขยายเขตไฟฟ้าแรงต่ำ </t>
  </si>
  <si>
    <t>ภายในหมู่ บ้านโนนประดู่ หมู่ 1</t>
  </si>
  <si>
    <t>โครงการติดตั้งไฟฟ้าแสงสว่าง</t>
  </si>
  <si>
    <t>สาธารณะพลังงานแสงอาทิตย์</t>
  </si>
  <si>
    <t xml:space="preserve">สาธารณะพลังงานแสงอาทิตย์ </t>
  </si>
  <si>
    <t xml:space="preserve"> ภายในหมู่บ้านแปะ หมู่ 3</t>
  </si>
  <si>
    <t>โครงการขยายเขตไฟฟ้าแรงต่ำ</t>
  </si>
  <si>
    <t xml:space="preserve"> ภายในหมู่บ้านหนองไข่น้ำ  หมู่ 4</t>
  </si>
  <si>
    <t>หมู่บ้านมะเกลือ หมู่ 6</t>
  </si>
  <si>
    <t>ภายในหมู่บ้านดอนใหญ่  หมู่ 7</t>
  </si>
  <si>
    <t xml:space="preserve">ภายในหมู่บ้านหนองไอ้เผือก  </t>
  </si>
  <si>
    <t>หมู่ 8</t>
  </si>
  <si>
    <t xml:space="preserve">สาธารณะพลังงานแสงอาทิตย์  </t>
  </si>
  <si>
    <t>โครงการปรับปรุงถนนลง</t>
  </si>
  <si>
    <t>โครงการปรับเกรดซ่อมแซม</t>
  </si>
  <si>
    <t>โครงการก่อสร้างฝาย</t>
  </si>
  <si>
    <t>น้ำล้นกักเก็บน้ำ</t>
  </si>
  <si>
    <t>โครงการก่อสร้างราง</t>
  </si>
  <si>
    <t>ระบายน้ำ คสล.ภายใน</t>
  </si>
  <si>
    <t xml:space="preserve">ภายในหมู่บ้านสะแกแสง  </t>
  </si>
  <si>
    <t>วางท่อพีวีซี ขนาด 2 นิ้ว</t>
  </si>
  <si>
    <t>โครงการวางท่อเมน</t>
  </si>
  <si>
    <t>จ่ายน้ำประปาบ้านแปะ หมู่ 3</t>
  </si>
  <si>
    <t>โครงการก่อสร้างถนน</t>
  </si>
  <si>
    <t>โครงการก่อสร้าง</t>
  </si>
  <si>
    <t>รางระบายน้ำ คสล.ภายใน</t>
  </si>
  <si>
    <t>หมู่บ้านดอนพะงาด  หมู่ 5</t>
  </si>
  <si>
    <t>กว้าง 20 ม. ยาว 1000</t>
  </si>
  <si>
    <t>ม. ลึก 4.00 ม.</t>
  </si>
  <si>
    <t>โครงการปรับปรุงถนน</t>
  </si>
  <si>
    <t>คลองมะเกลือบ้านมะเกลือ หมู่ 6</t>
  </si>
  <si>
    <t>กว้าง 80 ม. ยาว 100 ม.</t>
  </si>
  <si>
    <t>ม. ลึก 4.5 ม.</t>
  </si>
  <si>
    <t>จำนวน 1 โรงสูบ</t>
  </si>
  <si>
    <t xml:space="preserve">เข้าสระแดง บ้านหนองบอน  </t>
  </si>
  <si>
    <t>หมู่  9</t>
  </si>
  <si>
    <t>เข้าสระประปา</t>
  </si>
  <si>
    <t>บ้านหนองบอน</t>
  </si>
  <si>
    <t>หนองบอน  หมู่ 9</t>
  </si>
  <si>
    <t xml:space="preserve"> ลึก 2.50 ม.</t>
  </si>
  <si>
    <t>กว้าง 80 ม.</t>
  </si>
  <si>
    <t>ลึก 1.50 ม.</t>
  </si>
  <si>
    <t>กว้าง 15 ม. ยาว 2,000</t>
  </si>
  <si>
    <t>ม. ลึก 4.50 ม.</t>
  </si>
  <si>
    <t>กว้าง  5   ม.</t>
  </si>
  <si>
    <t xml:space="preserve">ภายในหมู่บ้านหนองไอ้เผือก </t>
  </si>
  <si>
    <t>โครงการก่อสร้างถนนลงลูกรัง</t>
  </si>
  <si>
    <t>ยุทธศาสต์การพัฒนาของ  อปท.ในเขตจังหวัดที่  6  ด้านการพัฒนาโครงสร้างพื้นฐาน</t>
  </si>
  <si>
    <t>ยุทธศาสตร์การพัฒนาของ  อปท.  ในเขตจังหวัดที่  6 ด้านการพัฒนาโครงสร้างพื้นฐาน</t>
  </si>
  <si>
    <t>ยุทธศาสตร์การพัฒนาของ  อปท.  ในเขตจังหวัดที่  3  ด้านการพัฒนาการเกษตร</t>
  </si>
  <si>
    <r>
      <t xml:space="preserve">ยุทธศาสตร์การพัฒนาของ  </t>
    </r>
    <r>
      <rPr>
        <b/>
        <sz val="14"/>
        <color indexed="8"/>
        <rFont val="TH SarabunIT๙"/>
        <family val="2"/>
      </rPr>
      <t>อปท.เขตจังหวัดที่  4  ด้านการพัฒนาสังคม</t>
    </r>
  </si>
  <si>
    <r>
      <t xml:space="preserve">ยุทธศาสตร์การพัฒนาของ  </t>
    </r>
    <r>
      <rPr>
        <b/>
        <sz val="14"/>
        <color indexed="8"/>
        <rFont val="TH SarabunIT๙"/>
        <family val="2"/>
      </rPr>
      <t>อปท.เขตจังหวัดที่  10  ด้านการอนุรักษ์ทรัพยากรธรรมชาติและสิ่งแวดล้อม</t>
    </r>
  </si>
  <si>
    <t>ยุทธศาสตร์การพัฒนาของ  อปท.  ในเขตจังหวัดที่  8  ด้านการบริหารบ้านเมืองที่ดี</t>
  </si>
  <si>
    <t>โครงการป้องกันและแก้ไขปัญหา</t>
  </si>
  <si>
    <t>ตัวแทนของ อบต.</t>
  </si>
  <si>
    <t>อำเภอขามสะแกแสง</t>
  </si>
  <si>
    <t xml:space="preserve">โครงการก่อสร้างถนน คสล. </t>
  </si>
  <si>
    <t>ก่อสร้างถนน คสล.</t>
  </si>
  <si>
    <t>แบบ ผ.03</t>
  </si>
  <si>
    <t>สำหรับ ประสานโครงการพัฒนาองค์การบริหารส่วนจังหวัด</t>
  </si>
  <si>
    <t>แบบ ผ.02</t>
  </si>
  <si>
    <t>สำหรับ อุดหนุนองค์กรปกครองส่วนท้องถิ่น ส่วนราชการ รัฐวิสาหกิจ องค์กรประชาชน</t>
  </si>
  <si>
    <t xml:space="preserve">อุดหนุนโครงการจัดงานรัฐพิธี </t>
  </si>
  <si>
    <t>"เฉลิมพระเกียรติสมเด็จ</t>
  </si>
  <si>
    <t>พระบรมโอรสาธิราชฯ</t>
  </si>
  <si>
    <t>3.2 แผนงานการศาสนา วัฒนธรรม และนันทนาการ</t>
  </si>
  <si>
    <t>3.3  แผนงานการศึกษา</t>
  </si>
  <si>
    <t>โครงการอาหารกลางวัน</t>
  </si>
  <si>
    <t>เด็กนักเรียนโรงเรียนบ้าน</t>
  </si>
  <si>
    <t>หนองไข่น้ำและ</t>
  </si>
  <si>
    <t>3. ยุทธศาสตร์การพัฒนาด้านคุณภาพชีวิต</t>
  </si>
  <si>
    <t>5. ยุทธศาสตร์ด้านการบริหารการจัดการบ้านเมืองที่ดี</t>
  </si>
  <si>
    <t>มาตรฐานและให้</t>
  </si>
  <si>
    <t>เกิดความสะดวก</t>
  </si>
  <si>
    <t>ทางสัญจร</t>
  </si>
  <si>
    <t>รวดเร็วในการเดิน</t>
  </si>
  <si>
    <t>รวดเร็วในการเดินทาง</t>
  </si>
  <si>
    <t>ได้รับความ</t>
  </si>
  <si>
    <t>สะดวกในการ</t>
  </si>
  <si>
    <t>เดินทาง</t>
  </si>
  <si>
    <t>ผลที่คาดว่าจะ</t>
  </si>
  <si>
    <t>ซ่อมแซมถนน</t>
  </si>
  <si>
    <t xml:space="preserve">กว้าง 15 ม. ยาว 1,000 </t>
  </si>
  <si>
    <t>สายบ้านโนนประดู่</t>
  </si>
  <si>
    <t>บ้านสระกรวด ม. 2</t>
  </si>
  <si>
    <t xml:space="preserve"> ต.โนนเมือง</t>
  </si>
  <si>
    <t>โครงการซ่อมแซม</t>
  </si>
  <si>
    <t xml:space="preserve">ถนนลาดยางแอสฟัสท์ติก </t>
  </si>
  <si>
    <t>หมู่บ้านโนนประดู่ หมู่ 1</t>
  </si>
  <si>
    <t>ลงหินคลุกสาย</t>
  </si>
  <si>
    <t xml:space="preserve">บ้านหนองบอน ม.9 </t>
  </si>
  <si>
    <t>ม. 2 ต.โนนเมือง</t>
  </si>
  <si>
    <t>หนา 0.05 ม.</t>
  </si>
  <si>
    <t>ภายในบ้านใหม่</t>
  </si>
  <si>
    <t xml:space="preserve">หมู่ 10 </t>
  </si>
  <si>
    <t>มาตรฐานและให้เกิด</t>
  </si>
  <si>
    <t>ความสะดวกรวดเร็ว</t>
  </si>
  <si>
    <t>ในการเดินทางสัญจร</t>
  </si>
  <si>
    <t>รวดเร็วในการ</t>
  </si>
  <si>
    <t>เดินทางสัญจร</t>
  </si>
  <si>
    <t xml:space="preserve">ลาดยางแอสฟัลท์ติก  </t>
  </si>
  <si>
    <t>ยาว   600   เมตร</t>
  </si>
  <si>
    <t>ยาว    600    เมตร</t>
  </si>
  <si>
    <t>ยาว   600    เมตร</t>
  </si>
  <si>
    <t>ยาว    600   เมตร</t>
  </si>
  <si>
    <t>ยาว    600  เมตร</t>
  </si>
  <si>
    <t>จำนวน 80 จุด</t>
  </si>
  <si>
    <t>ปรับปรุงถนน</t>
  </si>
  <si>
    <t xml:space="preserve">แผนพัฒนาท้องถิ่นสี่ปี  พ.ศ. 2561 – 2564 </t>
  </si>
  <si>
    <t>ปี  2564</t>
  </si>
  <si>
    <t>ปี  2563</t>
  </si>
  <si>
    <t>สำหรับ ประสานโครงการพัฒนาจังหวัด</t>
  </si>
  <si>
    <t>4.1 แผนงานเคหะและชุนชน</t>
  </si>
  <si>
    <t>ยุทธศาสตร์</t>
  </si>
  <si>
    <t>5) ด้านการบริหารจัดการบ้านเมืองที่ดี</t>
  </si>
  <si>
    <t>5.3 แผนงานสร้างความเข้มแข็งของชุมชน</t>
  </si>
  <si>
    <t>5.4 แผนงานรักษาความสงบภายใน</t>
  </si>
  <si>
    <t>3.3 แผนงานการศึกษา</t>
  </si>
  <si>
    <t>แบบ ผ.07</t>
  </si>
  <si>
    <t>1) ด้านการพัฒนาโครงสร้างพื้นฐาน</t>
  </si>
  <si>
    <t>2) ด้านการพัฒนาเศรษฐกิจ</t>
  </si>
  <si>
    <t>3) ด้านการพัฒนาคุณภาพชีวิต</t>
  </si>
  <si>
    <t>4)  ด้านการพัฒนาสิ่งแวดล้อม</t>
  </si>
  <si>
    <t xml:space="preserve">1. ยุทธศาสตร์ด้านการพัฒนาโครงสร้างพื้นฐาน </t>
  </si>
  <si>
    <t xml:space="preserve">2. ยุทธศาสตร์การพัฒนาด้านเศรษฐกิจ </t>
  </si>
  <si>
    <t>4. ยุทธศาสตร์การพัฒนาด้านสิ่งแวดล้อม</t>
  </si>
  <si>
    <t xml:space="preserve">แผนพัฒนาท้องถิ่นสี่ปี  พ.ศ.  2561 - 2564 </t>
  </si>
  <si>
    <t>ส่วนที่  4</t>
  </si>
  <si>
    <t xml:space="preserve">ถนนและเส้นทางคมนาคม </t>
  </si>
  <si>
    <t xml:space="preserve">  - 47 -</t>
  </si>
  <si>
    <t xml:space="preserve">  - 48 -</t>
  </si>
  <si>
    <t xml:space="preserve">  - 49 -</t>
  </si>
  <si>
    <t xml:space="preserve">โครงการอาหารกลางวัน </t>
  </si>
  <si>
    <t>ขามสะแกแสง</t>
  </si>
  <si>
    <t>สายโคกเดิ่นเชื่อมตำบล</t>
  </si>
  <si>
    <t>ภายในหมู่บ้านหนองไข่น้ำ หมู่ 4</t>
  </si>
  <si>
    <t>ถึงบ้านนายบูน</t>
  </si>
  <si>
    <t>หมู่  9 ถึงบ้านโนนประดู่ หมู่ 1</t>
  </si>
  <si>
    <t>ยาว 600 เมตร</t>
  </si>
  <si>
    <t>จำนวน 20 จุด</t>
  </si>
  <si>
    <t xml:space="preserve"> - 109 -</t>
  </si>
  <si>
    <t xml:space="preserve"> - 110 -</t>
  </si>
  <si>
    <t xml:space="preserve"> - 111 -</t>
  </si>
  <si>
    <t xml:space="preserve">  - 108 -</t>
  </si>
  <si>
    <t xml:space="preserve">  - 113 -</t>
  </si>
  <si>
    <t xml:space="preserve">  - 116 -</t>
  </si>
  <si>
    <t>สำหรับ บัญชีครุภัณฑ์</t>
  </si>
  <si>
    <t>แผนงาน</t>
  </si>
  <si>
    <t>1. บริหารทั่วไป</t>
  </si>
  <si>
    <t>2. สาธารณสุข</t>
  </si>
  <si>
    <t>3. การศึกษา</t>
  </si>
  <si>
    <t>รวม  4  ปี</t>
  </si>
  <si>
    <t>ยาว  4,000  ม.</t>
  </si>
  <si>
    <t xml:space="preserve"> หมู่ 1 ต.พะงาด เชื่อม</t>
  </si>
  <si>
    <t>ต.พะงาด เชื่อม ต.โนนเมือง</t>
  </si>
  <si>
    <t>เชื่อม ต.ขามสะแกแสง</t>
  </si>
  <si>
    <t>โครงการสูบน้ำเข้าสระภายในตำบล</t>
  </si>
  <si>
    <t xml:space="preserve">ตำบล </t>
  </si>
  <si>
    <t>เพื่อสูบน้ำป้องกันปัญหา</t>
  </si>
  <si>
    <t>ภัยแล้ง</t>
  </si>
  <si>
    <t>พะงาด เพื่อป้องกันปัญหาภัยแล้ง</t>
  </si>
  <si>
    <t>ตามแบบอบต.กำหนด</t>
  </si>
  <si>
    <t>ยุทธศาตร์จังหวัดที่  2  ยกระดับสังคมให้เป็นเมืองน่าอยู่</t>
  </si>
  <si>
    <t>ภายในหมู่บ้านโนนประดู่ หมู่ 1</t>
  </si>
  <si>
    <t>พร้อมเป่าล้าง ภายในตำบลพะงาด</t>
  </si>
  <si>
    <t>โครงการก่อสร้างถนนคสล.  ภายใน</t>
  </si>
  <si>
    <t>ภายในหมู่บ้านสะแกแสง หมู่ 2</t>
  </si>
  <si>
    <t>ภายในหมู่บ้านหนองไข่น้ำ  หมู่ 4</t>
  </si>
  <si>
    <t>โครงการปรับปรุงถนนลงลูกรัง</t>
  </si>
  <si>
    <t>สูบน้ำเข้าสระภายใน</t>
  </si>
  <si>
    <t>ตำบล</t>
  </si>
  <si>
    <t>ยุทธศาสตร์การพัฒนาของ  อปท.เขตจังหวัดที่  4  ด้านการพัฒนาสังคม</t>
  </si>
  <si>
    <t>ยุทธศาสตร์จังหวัดที่  5 การพัฒนาระบบการบริหารจัดการภาครัฐ</t>
  </si>
  <si>
    <t>ยุทธศาสตร์จังหวัดที่  5  การพัฒนาระบบการบริหารจัดการภาครัฐ</t>
  </si>
  <si>
    <t>ร้อยละผู้เข้า</t>
  </si>
  <si>
    <t xml:space="preserve">แบบ ผ.07 </t>
  </si>
  <si>
    <t>รวมทั้งสิ้นของ ผ.02</t>
  </si>
  <si>
    <t>รวมทั้งสิ้นของ ผ.03</t>
  </si>
  <si>
    <r>
      <t xml:space="preserve">ยุทธศาสตร์จังหวัดที่  2    </t>
    </r>
    <r>
      <rPr>
        <b/>
        <sz val="14"/>
        <color indexed="8"/>
        <rFont val="TH SarabunIT๙"/>
        <family val="2"/>
      </rPr>
      <t>ยกระดับสังคมให้เป็นเมืองน่าอยู่</t>
    </r>
  </si>
  <si>
    <t>รวมทั้งสิ้นของ ผ.05</t>
  </si>
  <si>
    <t>หมวด</t>
  </si>
  <si>
    <t>บริหารทั่วไป</t>
  </si>
  <si>
    <t>ครุภัณฑ์</t>
  </si>
  <si>
    <t>ประเภท</t>
  </si>
  <si>
    <t>ครุภัณฑ์อื่นๆ</t>
  </si>
  <si>
    <t>สำนักงาน</t>
  </si>
  <si>
    <t>คอมพิวเตอร์</t>
  </si>
  <si>
    <t>จัดหาวัสดุ ครุภัณฑ์ เครื่องใช้</t>
  </si>
  <si>
    <t>อื่นๆ</t>
  </si>
  <si>
    <t>พิกัดทางภูมิศาสตร์</t>
  </si>
  <si>
    <t>X=๑๙๒๙๓๖.๑๔๑๑๖๕๕๕๘๙ Y=๑๙๒๙๓๖.๑๔๑๑๖๕๕๕๘๙ ถึง  X=๑๙๐๑๗๓.๗๓๑๙๙๙๘๗๒๔๓ Y=๑๗๐๓๘๙๗.๐๓๙๖๐๑๐๓๐๕</t>
  </si>
  <si>
    <t>ยาว  8,000  ม.</t>
  </si>
  <si>
    <t xml:space="preserve">ต.พะงาดเชื่อมบ้านสระกรวด </t>
  </si>
  <si>
    <r>
      <t>X=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H SarabunIT๙"/>
        <family val="2"/>
      </rPr>
      <t>๑๙๓๗๓๓.๔๓๖๘๗๙๑๒๒๒๘ Y=๑๖๙๘๒๒๙๗.๗๕๑๘๑๒๖๓๖๒ ถึง  X=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H SarabunIT๙"/>
        <family val="2"/>
      </rPr>
      <t>๑๙๒๕๒๖.๗๗๗๘๙๔๘๕๓๔๔ Y= ๑๖๙๙๐๒๘.๒๓๐๖๒๗๔๖๔๔</t>
    </r>
  </si>
  <si>
    <t>ก่อสร้างถนนแอสฟัลท์ฯ</t>
  </si>
  <si>
    <r>
      <t>X=</t>
    </r>
    <r>
      <rPr>
        <sz val="12"/>
        <color indexed="8"/>
        <rFont val="Angsana New"/>
        <family val="1"/>
      </rPr>
      <t xml:space="preserve">  </t>
    </r>
    <r>
      <rPr>
        <sz val="12"/>
        <color indexed="8"/>
        <rFont val="TH SarabunIT๙"/>
        <family val="2"/>
      </rPr>
      <t>๑๙๔๖๑.๑๔๐๐๑๑๓๖๐๒๓ Y=</t>
    </r>
    <r>
      <rPr>
        <sz val="12"/>
        <color indexed="8"/>
        <rFont val="Angsana New"/>
        <family val="1"/>
      </rPr>
      <t xml:space="preserve"> </t>
    </r>
    <r>
      <rPr>
        <sz val="12"/>
        <color indexed="8"/>
        <rFont val="TH SarabunIT๙"/>
        <family val="2"/>
      </rPr>
      <t>๑๖๙๓๔๘๓.๐๖๗๔๓๑๘๐๖๑ ถึง  X=</t>
    </r>
    <r>
      <rPr>
        <sz val="12"/>
        <color indexed="8"/>
        <rFont val="Angsana New"/>
        <family val="1"/>
      </rPr>
      <t xml:space="preserve"> </t>
    </r>
    <r>
      <rPr>
        <sz val="12"/>
        <color indexed="8"/>
        <rFont val="TH SarabunIT๙"/>
        <family val="2"/>
      </rPr>
      <t>๑๙๕๕๘๐.๑๓๘๒๖๘๔๘๙๓๓ Y=๑๖๙๓๐๘๐.๑๔๔๕๐๑๑๘๑</t>
    </r>
  </si>
  <si>
    <t>อบต.</t>
  </si>
  <si>
    <t>กว้าง   6    ม.</t>
  </si>
  <si>
    <t>X=194918.74115703424 Y=1698783.9398970832 ถึง X=195792.77623327303 Y=1701196.1096635822</t>
  </si>
  <si>
    <t>รวม  4 ปี</t>
  </si>
  <si>
    <t>5.2 แผนงานอุตสาหกรรมและการโยธา</t>
  </si>
  <si>
    <t>เครื่องดับเพลิง</t>
  </si>
  <si>
    <t>การเกษตร</t>
  </si>
  <si>
    <t>ยานพาหนะฯ</t>
  </si>
  <si>
    <t>วัสดุอื่น</t>
  </si>
  <si>
    <t>วัสดุอื่นๆ</t>
  </si>
  <si>
    <t>วัสดุสนาม</t>
  </si>
  <si>
    <t>ส่งเสริมงานอาชีพนักเรียน</t>
  </si>
  <si>
    <t>ยาว 800 เมตร</t>
  </si>
  <si>
    <t>ผู้ได้รับประโยชน์</t>
  </si>
  <si>
    <t>เพื่อก่อสร้างถนนให้ได้มาตรฐานและให้เกิดความสะดวกรวดเร็วในการเดินทางสัญจร</t>
  </si>
  <si>
    <t>จำนวน 11 จุด</t>
  </si>
  <si>
    <t>เพื่ออำนวยความสะดวก</t>
  </si>
  <si>
    <t>โครงการอันเนื่องมาจากพระราชดำริ</t>
  </si>
  <si>
    <t>โครงการป้องกันควบคุมโรคไข้เลือดออก</t>
  </si>
  <si>
    <t>ผู้ยากไร้</t>
  </si>
  <si>
    <t>(ผลผลิตของ</t>
  </si>
  <si>
    <t>โครงการ)</t>
  </si>
  <si>
    <t xml:space="preserve">โครงการแข่งขันกีฬา อบต. </t>
  </si>
  <si>
    <t>ถนนศูนย์พัฒนาเด็กเล็ก</t>
  </si>
  <si>
    <t>ที่เหมาะสม สะดวกใน</t>
  </si>
  <si>
    <t>การสัญจร</t>
  </si>
  <si>
    <t xml:space="preserve">ท้องถิ่น </t>
  </si>
  <si>
    <t>โครงการก่อสร้าง/ปรับปรุง</t>
  </si>
  <si>
    <t xml:space="preserve"> อบต.พะงาด</t>
  </si>
  <si>
    <t xml:space="preserve"> - 108 -</t>
  </si>
  <si>
    <t>จัดชื้อจัดจ้าง อปท ระดับ</t>
  </si>
  <si>
    <t>จำนวน 2 เครื่อง/ปี</t>
  </si>
  <si>
    <t>จำนวน 3 เครื่อง/ปี</t>
  </si>
  <si>
    <t>จำนวน  2 ชุด/ปี</t>
  </si>
  <si>
    <t>จำนวน  1  เครื่อง/ปี</t>
  </si>
  <si>
    <t>จำนวน  8  ตัว/ปี</t>
  </si>
  <si>
    <t xml:space="preserve">จัดชื้อโทรทัศน์สี ขนาด 27 นิ้ว </t>
  </si>
  <si>
    <t>ก่อสร้างฯ</t>
  </si>
  <si>
    <t>การเคหะและชุมชน</t>
  </si>
  <si>
    <t>4. การเคหะและชุมชน</t>
  </si>
  <si>
    <t>โครงการสนับสนุนการบริการ</t>
  </si>
  <si>
    <t>สาธารณสุข เพื่อพัฒนางาน</t>
  </si>
  <si>
    <t>โครงการก่อสร้างประตูระบายน้ำ คสล.</t>
  </si>
  <si>
    <t xml:space="preserve">โครงการก่อสร้างถนนลาดยาง </t>
  </si>
  <si>
    <t>เข้าสระบ้านหนองบอน  หมู่  9</t>
  </si>
  <si>
    <t>สระบ้านหนองบอน</t>
  </si>
  <si>
    <t>โครงการปรับภูมิทัศน์ศูนย์พัฒนาเด็ก</t>
  </si>
  <si>
    <t>สถานที่สำหรับเด็กนักเรียน</t>
  </si>
  <si>
    <t xml:space="preserve">เล็ก เช่น ทำทางเดิน ติดตั้งเสาธง </t>
  </si>
  <si>
    <t>เกิดประโยชน์ใช้สอยได้</t>
  </si>
  <si>
    <t>ที่ประสิทธิภาพ</t>
  </si>
  <si>
    <t>เพื่อปรับภูมิทัศน์ให้เกิด</t>
  </si>
  <si>
    <t>ประโยชน์ใช้สอยได้</t>
  </si>
  <si>
    <t>เกี่ยวกับพระบาทสมเด็จ</t>
  </si>
  <si>
    <t xml:space="preserve">จัดซื้อครุภัณฑ์ก่อสร้างต่าง ๆ  เช่น </t>
  </si>
  <si>
    <t>ก่อสร้างถนนแอสฟัสท์ติก</t>
  </si>
  <si>
    <t>โครงการติดตั้งเสาธงชาติ</t>
  </si>
  <si>
    <t>เพื่อติดตั้งเสาธงชาติ</t>
  </si>
  <si>
    <t>มีเสาธงชาติเหมาะสม</t>
  </si>
  <si>
    <t>พระเจ้าอยู่หัว</t>
  </si>
  <si>
    <t>อุดหนุนโครงการงานวันเฉลิม</t>
  </si>
  <si>
    <t>ฉลองพระชนมพรรษาพระบาท</t>
  </si>
  <si>
    <t>สมเด็จพระเจ้าอยู่หัว  5 ธันวา</t>
  </si>
  <si>
    <t>ผ.02</t>
  </si>
  <si>
    <t>รวมทั้งหมด 2561</t>
  </si>
  <si>
    <t>รวมทั้งหมด 2562</t>
  </si>
  <si>
    <t>รวมทั้งหมด 2563</t>
  </si>
  <si>
    <t>รวมทั้งหมด 2564</t>
  </si>
  <si>
    <t>โครงการวางท่อส่งน้ำพีวีซี</t>
  </si>
  <si>
    <t>หมู่ 2 ( จำนวน ๒ ช่วง)</t>
  </si>
  <si>
    <t>ย. 39 ม. หนา 0.15 ม.</t>
  </si>
  <si>
    <t>ตามแบบ อบต.พะงาด</t>
  </si>
  <si>
    <t>กว้าง 3.50 เมตร</t>
  </si>
  <si>
    <t xml:space="preserve">จำนวน 3 ช่วง </t>
  </si>
  <si>
    <t>ช่วงที่ 1 กว้าง 3 เมตร</t>
  </si>
  <si>
    <t>หนา 0.15 เมตร</t>
  </si>
  <si>
    <t>ช่วงที่ 2 กว้าง 2.5 เมตร</t>
  </si>
  <si>
    <t>ช่วงที่ 3 กว้าง 4 เมตร</t>
  </si>
  <si>
    <t>โครงการก่อสร้างถนนลาดยาง</t>
  </si>
  <si>
    <t>แอสฟัลท์ติก</t>
  </si>
  <si>
    <t xml:space="preserve">ขนาดยาว 7.00 เมตร </t>
  </si>
  <si>
    <t>กว้าง   3.00   เมตร</t>
  </si>
  <si>
    <t>หนา    0.15  เมตร</t>
  </si>
  <si>
    <t>กว้าง   5   เมตร</t>
  </si>
  <si>
    <t>หนา  0.04  เมตร</t>
  </si>
  <si>
    <t>กว้าง   0.30    เมตร</t>
  </si>
  <si>
    <t>ลึก  0.30  เมตร</t>
  </si>
  <si>
    <t>กว้าง    3     เมตร</t>
  </si>
  <si>
    <t>หนา    0.10  เมตร</t>
  </si>
  <si>
    <t>ลึก  2.50  เมตร</t>
  </si>
  <si>
    <t xml:space="preserve">กว้าง 0.30 เมตร </t>
  </si>
  <si>
    <t>ลึก 0.30 เมตร</t>
  </si>
  <si>
    <t>หนา 0.10 เมตร</t>
  </si>
  <si>
    <t>กว้าง    4    เมตร</t>
  </si>
  <si>
    <t>กว้าง      4.00    เมตร</t>
  </si>
  <si>
    <t>กว้าง     4       เมตร</t>
  </si>
  <si>
    <t>กว้าง     0.30       เมตร</t>
  </si>
  <si>
    <t>กว้าง  0.30  เมตร</t>
  </si>
  <si>
    <t>กว้าง  4  เมตร</t>
  </si>
  <si>
    <t>ลึก     2.50  เมตร</t>
  </si>
  <si>
    <t>กว้าง   4   เมตร</t>
  </si>
  <si>
    <t>หนา  0.15  เมตร</t>
  </si>
  <si>
    <t>ยาว  3,200  เมตร</t>
  </si>
  <si>
    <t>กว้าง  4    เมตร</t>
  </si>
  <si>
    <t xml:space="preserve">ยาว 25 เมตร </t>
  </si>
  <si>
    <t>เมตร ลึก 4.5 เมตร</t>
  </si>
  <si>
    <t xml:space="preserve"> ลึก 2.50 เมตร</t>
  </si>
  <si>
    <t xml:space="preserve">กว้าง 15 เมตร ยาว 500 </t>
  </si>
  <si>
    <t>ลึก 2.50 เมตร</t>
  </si>
  <si>
    <t xml:space="preserve">กว้าง 15 เมตร ยาว 1,000 </t>
  </si>
  <si>
    <t>กว้าง  4   เมตร</t>
  </si>
  <si>
    <t>กว้าง     3       เมตร</t>
  </si>
  <si>
    <t>กว้าง 80 เมตร</t>
  </si>
  <si>
    <t>ยาว 100 เมตร</t>
  </si>
  <si>
    <t>ลึก 1.50 เมตร</t>
  </si>
  <si>
    <t>กว้าง   3  เมตร</t>
  </si>
  <si>
    <t>ยาว  180  เมตร</t>
  </si>
  <si>
    <t>กว้าง  0.30   เมตร</t>
  </si>
  <si>
    <t>กว้าง   4     เมตร</t>
  </si>
  <si>
    <t>กว้าง  0.30 เมตร</t>
  </si>
  <si>
    <t>หนา    0.10 เมตร</t>
  </si>
  <si>
    <t>ยาว    149  เมตร</t>
  </si>
  <si>
    <t>ยาว 25 เมตร</t>
  </si>
  <si>
    <t>จำนวน 3 ช่วง</t>
  </si>
  <si>
    <t>กว้าง     3      เมตร</t>
  </si>
  <si>
    <t>ยาว   1,800  เมตร</t>
  </si>
  <si>
    <t>ยาว  97   เมตร</t>
  </si>
  <si>
    <t>ยาว 115 เมตร</t>
  </si>
  <si>
    <t>ยาว 105 ม. หนา 0.15 ม.</t>
  </si>
  <si>
    <t>ยาว 33 ม. หนา 0.15 ม.</t>
  </si>
  <si>
    <t>บ้านหนองไข่น้ำ ม.4</t>
  </si>
  <si>
    <t>หนา  0.10  เมตร</t>
  </si>
  <si>
    <t>หนา 0.15  เมตร</t>
  </si>
  <si>
    <t>กว้าง    5    เมตร</t>
  </si>
  <si>
    <t>กว้าง 80 เมตรยาว 100 ม.</t>
  </si>
  <si>
    <t xml:space="preserve">แอสฟัสท์ติก  </t>
  </si>
  <si>
    <t>หนา 0.04 เมตร</t>
  </si>
  <si>
    <t>ยาว   134 เมตร</t>
  </si>
  <si>
    <t>กว้าง  0.30    เมตร</t>
  </si>
  <si>
    <t>ลึก  0.30 ม. หนา 0.15 ม.</t>
  </si>
  <si>
    <t>ยาว   144 เมตร</t>
  </si>
  <si>
    <t>ก่อสร้าง/ปรับปรุงระบบสูบน้ำ</t>
  </si>
  <si>
    <t>โครงการก่อสร้างโรงสูบน้ำ/ปรับปรุง</t>
  </si>
  <si>
    <t xml:space="preserve">ระบบสูบน้ำประปาภายในหมู่บ้าน </t>
  </si>
  <si>
    <t>ขนาดกว้าง 2 เมตร</t>
  </si>
  <si>
    <t>ยาว 3 เมตร</t>
  </si>
  <si>
    <t>ยาว  102  เมตร</t>
  </si>
  <si>
    <t>แอสฟัสท์ติก</t>
  </si>
  <si>
    <t>ก่อสร้างถนนแอสฟัสก์ติก</t>
  </si>
  <si>
    <t>ยาว 260 เมตร</t>
  </si>
  <si>
    <t xml:space="preserve">ปากทางกว้าง  3.00 เมตร </t>
  </si>
  <si>
    <t xml:space="preserve">ยาว 1,820 เมตร </t>
  </si>
  <si>
    <t>ลึก 1 เมตร กว้าง 1 เมตร</t>
  </si>
  <si>
    <t>ยาว     1,180      เมตร</t>
  </si>
  <si>
    <t>โครงการก่อสร้าง/ปรับปรุงถนน</t>
  </si>
  <si>
    <t>ยาว  144  เมตร</t>
  </si>
  <si>
    <t>กว้าง   5  เมตร</t>
  </si>
  <si>
    <t xml:space="preserve">ลงลูกรังพร้อมปรับเกลี่ย  </t>
  </si>
  <si>
    <t>ยาว   102  เมตร</t>
  </si>
  <si>
    <t>ลูกรังภายในหมู่</t>
  </si>
  <si>
    <t>ภายในหมู่ 1</t>
  </si>
  <si>
    <t xml:space="preserve">บ้านโนนประดู่  </t>
  </si>
  <si>
    <t>ลงลูกรังภายใน</t>
  </si>
  <si>
    <t>ยาว   149  เมตร</t>
  </si>
  <si>
    <t xml:space="preserve">สายสังเวียนไก่ </t>
  </si>
  <si>
    <t>ยาว   186 เมตร</t>
  </si>
  <si>
    <t>ยาว    149 เมตร</t>
  </si>
  <si>
    <t>ยาว  134  เมตร</t>
  </si>
  <si>
    <t>ยาว 144 เมตร</t>
  </si>
  <si>
    <t>แอสฟัสท์ติก ภายในหมู่บ้านใหม่</t>
  </si>
  <si>
    <t>กว้าง 5 เมตร</t>
  </si>
  <si>
    <t>ยาว  149 เมตร</t>
  </si>
  <si>
    <t>ยาว    1,800   เมตร</t>
  </si>
  <si>
    <t>ยาว     900 เมตร</t>
  </si>
  <si>
    <t>ยาว  1,360 เมตร .</t>
  </si>
  <si>
    <t>ยาว   1,360 เมตร</t>
  </si>
  <si>
    <t>พร้อมปรับเกรด สายเลียบ</t>
  </si>
  <si>
    <t>โครงการปรับปรุงถนนลูกรัง</t>
  </si>
  <si>
    <t>ยาว  1,360 เมตร</t>
  </si>
  <si>
    <t>ลูกรังสายเลียบคลองบ้านหนองบอน</t>
  </si>
  <si>
    <t>ยาว     1,800      เมตร</t>
  </si>
  <si>
    <t>จัดชื้อโต๊ะโรงอาหารหน้าขาว</t>
  </si>
  <si>
    <t>จัดชื้อพัดลมติดเพดาน/ติดผนัง</t>
  </si>
  <si>
    <t>เพื่อจัดซื้อยางมะตอย</t>
  </si>
  <si>
    <t>แอสฟัสติกใช้ซ่อมแซมถนน</t>
  </si>
  <si>
    <t>เพื่อจัดซื้อหินคลุกใช้ซ่อม</t>
  </si>
  <si>
    <t>เพื่อปรับปรุงซ่อมแซมถนน</t>
  </si>
  <si>
    <t>ภายในตำบล</t>
  </si>
  <si>
    <t>สะดวกในการสัญจร</t>
  </si>
  <si>
    <t>ยาว   1,500  เมตร</t>
  </si>
  <si>
    <t>ยาว    268  เมตร</t>
  </si>
  <si>
    <t>ยาว   288    เมตร</t>
  </si>
  <si>
    <t xml:space="preserve">ยาว 288  เมตร </t>
  </si>
  <si>
    <t>(จำนวน 2 ช่วง)</t>
  </si>
  <si>
    <t>ยาว   204  เมตร</t>
  </si>
  <si>
    <t>ยาว     288  เมตร</t>
  </si>
  <si>
    <t>ยาว   298 เมตร</t>
  </si>
  <si>
    <t>ยาว    288  เมตร</t>
  </si>
  <si>
    <t>ยาว   164 เมตร</t>
  </si>
  <si>
    <t>ยาว   186  เมตร</t>
  </si>
  <si>
    <t>ยาว 372  เมตร</t>
  </si>
  <si>
    <t>ท่อพีวีซี ขนาด 6 นิ้ว</t>
  </si>
  <si>
    <t>ชั้น 8.5 ยาว 1,300 เมตร</t>
  </si>
  <si>
    <t>ยาว 180  เมตร</t>
  </si>
  <si>
    <t>ยาว 288 เมตร</t>
  </si>
  <si>
    <t>โครงการอบต.เคลื่อนที่</t>
  </si>
  <si>
    <t>ออกให้บริการด้านต่างๆ</t>
  </si>
  <si>
    <t>แก่ประชาชนในพื้นที่</t>
  </si>
  <si>
    <t>เพื่อออกให้บริการด้านต่างๆ</t>
  </si>
  <si>
    <t>ให้ประชาชนได้รับความ</t>
  </si>
  <si>
    <t>สะดวก</t>
  </si>
  <si>
    <t>โครงการส่งเสริมการดำเนินงาน</t>
  </si>
  <si>
    <t>และบริหารจัดการระบบแพทย์</t>
  </si>
  <si>
    <t>ฉุกเฉินของ อบต.พะงาด</t>
  </si>
  <si>
    <t>เพื่อให้บริการช่วยเหลือ</t>
  </si>
  <si>
    <t>ผู้ที่ได้รับบาดเจ็บจาก</t>
  </si>
  <si>
    <t>อุบัติเหตุฉุกเฉิน</t>
  </si>
  <si>
    <t>ประชาชนในพื้นที่ตำบล</t>
  </si>
  <si>
    <t xml:space="preserve">พะงาดจำนวน 10 </t>
  </si>
  <si>
    <t xml:space="preserve">โครงการอันเนื่องมาจากพระราชดำริ </t>
  </si>
  <si>
    <t>ด้านสาธารณสุขฯ</t>
  </si>
  <si>
    <t>พะงาด มีความรู้ ตาม</t>
  </si>
  <si>
    <t>วัตถุประสงค์ของโครงการ</t>
  </si>
  <si>
    <t>โครงการมอบวัสดุอุปกรณ์ในการซ่อมแซม</t>
  </si>
  <si>
    <t>ที่อยู่อาศัยให้แก่ผู้ยากไร้ ผู้ด้อยโอกาส</t>
  </si>
  <si>
    <t>ร้อยละผู้ได้</t>
  </si>
  <si>
    <t>รับประโยชน์</t>
  </si>
  <si>
    <t>โครงการสนับสนุนการสำหรับการ</t>
  </si>
  <si>
    <t>ดำเนินงานตามแนวทางโครงการ</t>
  </si>
  <si>
    <t>พระราชดำริด้านสาธารณสุขฯ</t>
  </si>
  <si>
    <t>พระราชดำริด้านสาธารณสุข</t>
  </si>
  <si>
    <t xml:space="preserve">อุดหนุนหมู่บ้าน </t>
  </si>
  <si>
    <t>ยาว 200 ม.</t>
  </si>
  <si>
    <t xml:space="preserve">โครงการก่อสร้างถนนลาดยางพาราแอสฟัลท์ติก รหัสสายทาง นม.ถ.229-01 สายทางโนนประดู่-โกรกตาพลู ตำบลพะงาด </t>
  </si>
  <si>
    <t>ขนาดกว้าง   6.00 เมตร ยาว 2,500 เมตร หนา 4 เซนติเมตร ปริมาณงานก่อสร้างไม่น้อยกว่า 15,000 ตารางเมตร ตามแบบที่ อบต.กำหนด</t>
  </si>
  <si>
    <t>N = 15.356523 E =102.138786 - N =15.371968 E = 102.125113</t>
  </si>
  <si>
    <t>ประชาชนได้รับความสะดวกในการเดินทางสัญจรไปมา</t>
  </si>
  <si>
    <t>กองช่าง อบต.พะงาด</t>
  </si>
  <si>
    <t>โครงการก่อสร้างถนนลาดยางพาราแอสฟัลท์ติก รหัสสายทาง นม.ถ.229-08 สายทางหนองไข่น้ำ - ป่าลวก ตำบลพะงาด ขนาดกว้าง   6.00 เมตร ยาว 2,500 เมตร หนา 4 เซนติเมตร ปริมาณงานก่อสร้างไม่น้อยกว่า 15,000 ตารางเมตร ตามแบบที่ อบต.กำหนด</t>
  </si>
  <si>
    <t>N = 15.357939 E = 102.126111 - N =15.377844 E = 102.121883</t>
  </si>
  <si>
    <t>ขนาดกว้าง  5.00 เมตร ยาว 537.00  เมตร หนา 0.05 เมตร หรือมีพื้นที่ไม่น้อยกว่า 2,685  ตารางเมตร  ตามแบบที่ อบต.กำหนด</t>
  </si>
  <si>
    <t>N = 15.175979 E = 102.091957 - N = 15.175275 E = 102.090313</t>
  </si>
  <si>
    <t>ขนาดกว้าง  5.00 เมตร ยาว 437  เมตร หนา 0.05 เมตร หรือมีพื้นที่ไม่น้อยกว่า 2,185  ตารางเมตร ตามแบบที่ อบต.กำหนด</t>
  </si>
  <si>
    <t>N =15.200585 E = 102.090732 - N = 16.60618 E = 102.090661</t>
  </si>
  <si>
    <t xml:space="preserve">โครงการปรับปรุงภูมิทัศน์แหล่งท่องเที่ยวรอบสระบ้านหนองไข่น้ำ หมู่ 4 </t>
  </si>
  <si>
    <t>เพื่อปรับปรุงสระน้ำบ้านหนองไข่น้ำให้เป็นแหล่งท่องเที่ยวและเป็นสถานที่พักผ่อนหย่อนใจประจำตำบลพะงาด</t>
  </si>
  <si>
    <t>เทคอนกรีตเสริมเหล็กทางเดิน กว้าง 3 เมตร ยาว 443 เมตร รั้วราวกันตก 443 เมตร ผนังกั้นดิน 756 ตร.ม. ดาดเรียงหินใหญ่ยาแนว 1,180 ตร.ม.</t>
  </si>
  <si>
    <t>N = 15.335216 E =102.150278</t>
  </si>
  <si>
    <t>ประชาชนให้ความสำคัญการออกกำลังกายและการเล่นกีฬา</t>
  </si>
  <si>
    <t>ผลลัพธ์ที่คาดว่าจะได้รับ</t>
  </si>
  <si>
    <t>ยานยพาหนะและขนส่ง</t>
  </si>
  <si>
    <t>สังคมสงเคราะห์</t>
  </si>
  <si>
    <t>การพาณิชย์</t>
  </si>
  <si>
    <t xml:space="preserve">จัดซื้อเครื่องสูบน้ำ แบบหอยโข่ง </t>
  </si>
  <si>
    <t>มอเตอร์ไฟฟ้า สูบน้ำได้ 450 ลิตร/นาที</t>
  </si>
  <si>
    <t>1.3 แผนงานการพาณิชย์</t>
  </si>
  <si>
    <t>เพื่อปรับปรุงระบบ</t>
  </si>
  <si>
    <t>ดำเนินการ ปรับปรุง</t>
  </si>
  <si>
    <t xml:space="preserve">สูบน้ำประปา จำนวน </t>
  </si>
  <si>
    <t>ระบบสูบน้ำประปา</t>
  </si>
  <si>
    <t>พะงาด มีน้ำประปาใช้</t>
  </si>
  <si>
    <t>6 ระบบ</t>
  </si>
  <si>
    <t>ด้วยพลังงานแสงอาทิตย์</t>
  </si>
  <si>
    <t>อย่างทั่วถึง</t>
  </si>
  <si>
    <t>(solarcell)</t>
  </si>
  <si>
    <t>เพื่อก่อสร้างที่ล้างหน้า</t>
  </si>
  <si>
    <t>ขนาด</t>
  </si>
  <si>
    <t>เด็กเล็กมีที่ล้างหน้า</t>
  </si>
  <si>
    <t>แปรงฟัน</t>
  </si>
  <si>
    <t>กว้าง  0.40   ม.</t>
  </si>
  <si>
    <t xml:space="preserve">ยาว 8 ม. </t>
  </si>
  <si>
    <t>เพื่อก่อสร้างศาลาพัก</t>
  </si>
  <si>
    <t>เด็กเล็กมีศาลาพักรอ</t>
  </si>
  <si>
    <t>รอรับ-ส่งเด็กนักเรียน</t>
  </si>
  <si>
    <t>กว้าง 5 ม. ยาว 7 ม.</t>
  </si>
  <si>
    <t>ผู้ปกครองที่สะดวกสบาย</t>
  </si>
  <si>
    <t>โครงการติดตั้งกล้องวงจรปิด</t>
  </si>
  <si>
    <t>เพื่อป้องกันและดูแล</t>
  </si>
  <si>
    <t>ติดตั้งกล้องวงจรปิด</t>
  </si>
  <si>
    <t>ศูนย์พัฒนาเด็กเล็กฯ</t>
  </si>
  <si>
    <t>รักษาความปลอดภัยใน</t>
  </si>
  <si>
    <t>จำนวน 2 ชุดๆ ละ 6 ตัว</t>
  </si>
  <si>
    <t>พะงาด มีความปลอดภัย</t>
  </si>
  <si>
    <t>สถานที่ราชการ</t>
  </si>
  <si>
    <t>ในชีวิตและทรัพย์สิน</t>
  </si>
  <si>
    <t>ติดตั้งเหล็กดัด มุ้งลวด</t>
  </si>
  <si>
    <t>จำนวน 2 ชุดๆ ละ 8 ตัว</t>
  </si>
  <si>
    <t>โครงการติดตั้งหม้อแปลงไฟฟ้า</t>
  </si>
  <si>
    <t>อุดหนุนการไฟฟ้าฯ</t>
  </si>
  <si>
    <t>มีไฟฟ้าที่เพียงพอ</t>
  </si>
  <si>
    <t>ต่อการใช้งาน</t>
  </si>
  <si>
    <t>เพื่อแก้ไขปัญหากระแสไฟฟ้าที่ไม่เพียงพอต่อการใช้งาน</t>
  </si>
  <si>
    <t>อุดหนุนหอกระจายข่าวประจำ</t>
  </si>
  <si>
    <t>เพื่อให้มีช่องทางในการ</t>
  </si>
  <si>
    <t>หมู่บ้านภายในตำบลพะงาด</t>
  </si>
  <si>
    <t>ประชาสัมพันธ์และสร้างการ</t>
  </si>
  <si>
    <t>รับรู้ประสานงานคลอบคลุม</t>
  </si>
  <si>
    <t>ทุกหมู่บ้าน</t>
  </si>
  <si>
    <t>อุดหนุนติดตั้งกล้องวงจรปิด</t>
  </si>
  <si>
    <t>อุดหนุนหมู่บ้าน ภายในตำบลพะงาด</t>
  </si>
  <si>
    <t>ตามจุดสำคัญของแต่ละหมู่บ้าน</t>
  </si>
  <si>
    <t>จำนวน  1 ชุด/ปี</t>
  </si>
  <si>
    <t>จำนวน  1 เครื่อง/ปี</t>
  </si>
  <si>
    <t>งานบ้าน</t>
  </si>
  <si>
    <t>งานครัว</t>
  </si>
  <si>
    <t>โฆษณาและ</t>
  </si>
  <si>
    <t>เผยแพร่</t>
  </si>
  <si>
    <t xml:space="preserve">จัดซื้อตู้เหล็กเก็บเอกสาร </t>
  </si>
  <si>
    <t>กองสวัสดิการสังคม</t>
  </si>
  <si>
    <t xml:space="preserve">จัดซื้อเครื่องเจาะคอนกรีต </t>
  </si>
  <si>
    <t>ก่อสร้าง</t>
  </si>
  <si>
    <t>จัดซื้อชุดทดสอบความข้นเหลวของ</t>
  </si>
  <si>
    <t>จัดซื้อดอกเจาะคอนกรีต</t>
  </si>
  <si>
    <t>จัดซื้อเครื่องคอมพิวเตอร์โน๊ตบุค</t>
  </si>
  <si>
    <t>จัดซื้อซัมเมิส เพื่อปรับปรุงระบบประปา</t>
  </si>
  <si>
    <t>จัดซื้อถังแชมเปญ  ขนาดความจุ 30 ลบ.</t>
  </si>
  <si>
    <t>สูง 20 ม.  พร้อมติดตั้ง พร้อมฐาน</t>
  </si>
  <si>
    <t>จัดซื้อถังแชมเปญ  ขนาดความจุ 20 ลบ.</t>
  </si>
  <si>
    <t>แผนพัฒนาท้องถิ่น  พ.ศ.  2561 - 2565</t>
  </si>
  <si>
    <t>แผนพัฒนาท้องถิ่น พ.ศ.  2561 - 2565</t>
  </si>
  <si>
    <t xml:space="preserve">โรงเรียนบ้านดอนพะงาด </t>
  </si>
  <si>
    <t>(รัฐราษฎร์วิทยา)</t>
  </si>
  <si>
    <t>เด็กและเยาวชนได้รับความรู้</t>
  </si>
  <si>
    <t>นักเรียนมีสุขภาพร่างกายที่แข็งแรง</t>
  </si>
  <si>
    <t>ประชาชนในตำบลมีความรู้ ด้านสาธารณสุข</t>
  </si>
  <si>
    <t>ประชาชนในตำบลพะงาด ปลอดภัยในชีวิตและทรัพย์สิน</t>
  </si>
  <si>
    <t>ผลที่คาดว่าจะได้รับ</t>
  </si>
  <si>
    <t>ประชาชนเกิดจิตสำนึกในการอนุรักษ์วัฒธรรมประเพณีอันดีงาม</t>
  </si>
  <si>
    <t>ประชาชนเกิดจิตสำนึกในการอนุรักษ์วัฒธรรมฯ</t>
  </si>
  <si>
    <t>ประชาชนภายในตำบลได้รับข้อมูลข่าวสารทั่วถึง</t>
  </si>
  <si>
    <t xml:space="preserve">แผนพัฒนาท้องถิ่น  พ.ศ.  2561 - 2565 </t>
  </si>
  <si>
    <t>อุดหนุนโรงเรียน</t>
  </si>
  <si>
    <t>สะดวกปลอดภัย</t>
  </si>
  <si>
    <t>จัดซื้อรถยนต์ส่วนกลาง (กองช่าง)</t>
  </si>
  <si>
    <t>จัดชื้อตู้เย็น</t>
  </si>
  <si>
    <t>ปรับปรุงห้องน้ำ</t>
  </si>
  <si>
    <t>อบต.มีห้องน้ำพร้อม</t>
  </si>
  <si>
    <t xml:space="preserve">แผนพัฒนาท้องถิ่น  พ.ศ. 2561 – 2565 </t>
  </si>
  <si>
    <t>ปี  2565</t>
  </si>
  <si>
    <t xml:space="preserve"> ทำดอกไม้จันทร์ ฯลฯ ตำบลพะงาด</t>
  </si>
  <si>
    <t>พัฒนา</t>
  </si>
  <si>
    <t>รับทราบปัญหา</t>
  </si>
  <si>
    <t>และความต้องการ</t>
  </si>
  <si>
    <t>อย่างแท้จริง</t>
  </si>
  <si>
    <t>ตัวชี้วัด KPI</t>
  </si>
  <si>
    <t>เป้าหมาย(ผลผลิตของครุภัณฑ์)</t>
  </si>
  <si>
    <t>จำนวน 6 เครื่อง/ปี</t>
  </si>
  <si>
    <t>จำนวน 1 ถัง/ปี</t>
  </si>
  <si>
    <t>เลื่อยยนต์ จำนวน 2 ชุด/ปี</t>
  </si>
  <si>
    <t>พร้อมเครื่องพิมพ์ จำนวน 1 เครื่อง/ปี</t>
  </si>
  <si>
    <t xml:space="preserve"> ขาวดำ จำนวน 3 เครื่อง/ปี</t>
  </si>
  <si>
    <t>คอนกรีต จำนวน  1 ชุด/ปี</t>
  </si>
  <si>
    <t>พร้อมเครื่องพิมพ์ จำนวน 1 ชุด/ปี</t>
  </si>
  <si>
    <t>ขนาด 40 ช่อง จำนวน 2 ตู้/ปี</t>
  </si>
  <si>
    <t>จัดซื้อโต๊ะขาว จำนวน 50 ตัว/ปี</t>
  </si>
  <si>
    <t>จัดซื้อเก้าอี้พลาสติก จำนวน 400 ตัว/ปี</t>
  </si>
  <si>
    <t xml:space="preserve"> 24,000 บีทียู จำนวน 2 เครื่อง/ปี</t>
  </si>
  <si>
    <t>จัดซื้อเครื่องปรับอากาศ ขนาด</t>
  </si>
  <si>
    <t>24,000 บีทียู จำนวน 2 เครื่อง/ปี</t>
  </si>
  <si>
    <t>พร้อมม้านั่งยาว 2 ตัว จำนวน 4 ชุด/ปี</t>
  </si>
  <si>
    <t>จัดชื้อตู้เสื้อผ้า จำนวน  2 หลัง/ปี</t>
  </si>
  <si>
    <t>โทรทัศน์เหล็กกั้นรอบด้าน จำนวน  1  เครื่อง/ปี</t>
  </si>
  <si>
    <t>พร้อมเครื่องพิมพ์ จำนวน 1 ชุดต่อปี</t>
  </si>
  <si>
    <t>จัดซื้อซุ้มเฉลิมพระเกียรติ  จำนวน 1 ชุดต่อปี</t>
  </si>
  <si>
    <t>จัดชื้อเครื่องปริ้นเตอร์สี  จำนวน 3 เครื่องต่อปี</t>
  </si>
  <si>
    <t xml:space="preserve"> ขาวดำ จำนวน 3 เครื่องต่อปี</t>
  </si>
  <si>
    <t>จัดซื้อโต๊ะทำงาน พร้อมเก้าอี้ จำนวน 3 ชุดต่อปี</t>
  </si>
  <si>
    <t>จัดซื้อเครื่องซักผ้า จำนวน 1 เครื่องต่อปี</t>
  </si>
  <si>
    <t>จัดซื้อจอภาพ DLTV จำนวน 1 เครื่องต่อปี</t>
  </si>
  <si>
    <t>จัดซื้อเครื่องพ่นหมอกควัน จำนวน 2 เครื่องต่อปี</t>
  </si>
  <si>
    <t>จัดซื้อชุดเครื่องขยายเสียง จำนวน 1 ชุด/ปี</t>
  </si>
  <si>
    <t>จัดซื้อท่อส่งน้ำ จำนวน 400 ท่อน/ปี</t>
  </si>
  <si>
    <t>จัดซื้อตู้เก็บเอกสาร 40 ช่อง จำนวน  2 หลัง/ปี</t>
  </si>
  <si>
    <t>จัดซื้อโซฟา พร้อมโต๊ะเก้าอี้  จำนวน  2 ชุด/ปี</t>
  </si>
  <si>
    <t>พร้อมเครื่องพิมพ์ จำนวน 3 เครื่อง/ปี</t>
  </si>
  <si>
    <t>จัดชื้อเครื่องปริ้นเตอร์สี จำนวน 3 เครื่อง/ปี</t>
  </si>
  <si>
    <t>จัดซื้อโต๊ะทำงาน พร้อมเก้าอี้ จำนวน  2 ชุด/ปี</t>
  </si>
  <si>
    <t>จัดซื้อเต้นท์ จำนวน 2 เครื่อง/ปี</t>
  </si>
  <si>
    <t>จัดซื้อรถยนต์ส่วนกลาง จำนวน 1 คัน/ปี</t>
  </si>
  <si>
    <t>จัดซื้อโต๊ะหมู่บูชา จำนวน  1 ชุด/ปี</t>
  </si>
  <si>
    <t>จัดซื้อถังดับเพลิง</t>
  </si>
  <si>
    <t>สำนักงาน เช่น ติดตั้งกล้องวงจรปิด cctv</t>
  </si>
  <si>
    <t xml:space="preserve"> เครื่องบันทึกเสียง ฯลฯ</t>
  </si>
  <si>
    <t xml:space="preserve"> ,เครื่องสแกนนิ้วมือ กล้องถ่ายภาพเคลื่อนไหว</t>
  </si>
  <si>
    <t>สำนักปลัด/กองคลัง</t>
  </si>
  <si>
    <t>จัดซื้อตู้เก็บแฟ้ม 10 ลิ้นชัก จำนวน  2 หลัง/ปี</t>
  </si>
  <si>
    <t>จัดชื้อกล้องดิจิตอล จำนวน  2  ตัว/ปี</t>
  </si>
  <si>
    <t>รวมทั้งสิ้น (บัญชีครุภัณฑ์)</t>
  </si>
  <si>
    <t>จัดชื้อกล้องวงจรปิด จำนวน  2  ชุด/ปี</t>
  </si>
  <si>
    <t>โฆษณาและเผยแพร่</t>
  </si>
  <si>
    <t>เฉลิมพระเกียรติฯ</t>
  </si>
  <si>
    <t>/โครงการฯ</t>
  </si>
  <si>
    <t>มหากษัตริย์ เพื่อส่งเสริมและ</t>
  </si>
  <si>
    <t>สนับสนุนการสร้างความ</t>
  </si>
  <si>
    <t>ปรองดองสมานฉันท์ของคนในชาติ</t>
  </si>
  <si>
    <t>ตัวชี้วัดKPI</t>
  </si>
  <si>
    <t>จำนวนผู้เข้าร่วมโครงการ</t>
  </si>
  <si>
    <t>จำนวนผู้ร่วมโครงการ</t>
  </si>
  <si>
    <t>โครงการแปลงสาธิตการเกษตร</t>
  </si>
  <si>
    <t>แบบผสมผสาน ตามหลักปรัชญา</t>
  </si>
  <si>
    <t>เพื่อสนับสนุนกลุ่ม</t>
  </si>
  <si>
    <t>อาชีพหมู่บ้าน</t>
  </si>
  <si>
    <t xml:space="preserve">โครงการส่งเสริมสนับสนุนกลุ่มอาชีพ เช่น </t>
  </si>
  <si>
    <t xml:space="preserve">ปลูกพริกน้ำหยด ทำขนม เลี้ยงไก่พื้นบ้าน  </t>
  </si>
  <si>
    <t>ออกกำลังกาย</t>
  </si>
  <si>
    <t>ส่งเสริมให้</t>
  </si>
  <si>
    <t>ประชาชนสนใจการ</t>
  </si>
  <si>
    <t>เพื่อควบคุม</t>
  </si>
  <si>
    <t>โครงการสัตว์ปลอดโรคคนปลอดภัย</t>
  </si>
  <si>
    <t>และป้องกัน</t>
  </si>
  <si>
    <t>โรคพิษสุนัขบ้า</t>
  </si>
  <si>
    <t>เพื่อป้องกันและ</t>
  </si>
  <si>
    <t>ควบคุมโรค</t>
  </si>
  <si>
    <t>เพื่อสนับสนุน</t>
  </si>
  <si>
    <t>การดูแลอย่างถูกวิธี</t>
  </si>
  <si>
    <t>โครงการประสานงานเพื่อระดม</t>
  </si>
  <si>
    <t>ทรัพยากรส่งเสริมอนามัยเจริญพันธ์</t>
  </si>
  <si>
    <t>ป้องกันแก้ไขปัญหาเอดส์และ</t>
  </si>
  <si>
    <t>การตั้งครรภ์ในกลุ่มวัยรุ่น</t>
  </si>
  <si>
    <t>ผู้ติดเชื้อเอดส์/ผู้สูงอายุ</t>
  </si>
  <si>
    <t>โครงการสนับสนุน</t>
  </si>
  <si>
    <t>สวัสดิการเบี้ยยังชีพ</t>
  </si>
  <si>
    <t>/ผู้พิการในตำบลพะงาด</t>
  </si>
  <si>
    <t>3.8 แผนงานงบกลาง</t>
  </si>
  <si>
    <t>สวัสดิการและ</t>
  </si>
  <si>
    <t>ช่วยเหลือประชาชน</t>
  </si>
  <si>
    <t>ผู้ติดเชื้อเอดส์</t>
  </si>
  <si>
    <t>โครงการควบคุมและป้องกัน</t>
  </si>
  <si>
    <t>โรคพิษสุนัขบ้าในผู้สัมผัสโรค</t>
  </si>
  <si>
    <t>ในเขตรับผิดชอบของอบต.พะงาด</t>
  </si>
  <si>
    <t>ติดตั้งป้าย ปรับพื้นที่ พระพุทธรูป ฯลฯ</t>
  </si>
  <si>
    <t>สถานที่สำหรับ</t>
  </si>
  <si>
    <t>ประชาขนมีอาชีพเสริม</t>
  </si>
  <si>
    <t>เพิ่มรายได้ให้แก่ครอบครัว</t>
  </si>
  <si>
    <t>เยาวชน ต.  พะงาด</t>
  </si>
  <si>
    <t>เป้าหมาย(ผลผลิตของโครงการ)</t>
  </si>
  <si>
    <t>โครงการแห่เทียนพรรษา</t>
  </si>
  <si>
    <t>โครงการบวงสรวงท้าว</t>
  </si>
  <si>
    <t>สุรนารีและสืบสาน</t>
  </si>
  <si>
    <t>ประเพณีสงกรานต์</t>
  </si>
  <si>
    <t>โครงการจัดงานวันแม่</t>
  </si>
  <si>
    <t>แห่งชาติศูนย์พัฒนาเด็กเล็ก</t>
  </si>
  <si>
    <t>โครงการจัดงาน</t>
  </si>
  <si>
    <t xml:space="preserve">โครงการส่งเสริมคุณธรรม </t>
  </si>
  <si>
    <t xml:space="preserve"> จริยธรรมให้กับเด็ก</t>
  </si>
  <si>
    <t>นักเรียนศูนย์พัฒนาเด็กเล็ก</t>
  </si>
  <si>
    <t xml:space="preserve">โครงการเยาวชน </t>
  </si>
  <si>
    <t>คนเก่งคนดี</t>
  </si>
  <si>
    <t>โครงการรดน้ำดำหัวผู้สูงอายุ</t>
  </si>
  <si>
    <t>และพนักงานส่วนตำบล</t>
  </si>
  <si>
    <t>หรือระหว่างอบต.</t>
  </si>
  <si>
    <t>หรือส่งนักกีฬาเข้าแข่งขัน</t>
  </si>
  <si>
    <t>กีฬาต่าง ๆ ในนาม</t>
  </si>
  <si>
    <t>โครงการแข่งขันกีฬา</t>
  </si>
  <si>
    <t>หรือร่วมแข่งขันกีฬา</t>
  </si>
  <si>
    <t>ศูนย์พัฒนาเด็กเล็กในเขต</t>
  </si>
  <si>
    <t>เพื่อจ่ายเป็นค่าโครงการฯ</t>
  </si>
  <si>
    <t>วันท้องถิ่นไทย</t>
  </si>
  <si>
    <t>จัดกิจกรรมตาม</t>
  </si>
  <si>
    <t>จัดงานวันท้องถิ่นไทย</t>
  </si>
  <si>
    <t>เพื่อน้อมรำลึกถึง</t>
  </si>
  <si>
    <t>พระมหากรุณาธิคุณ</t>
  </si>
  <si>
    <t>อ่างล้างหน้าแปรงฟัน</t>
  </si>
  <si>
    <t>ประชาสัมพันธ์</t>
  </si>
  <si>
    <t>ระบายน้ำ คสล.</t>
  </si>
  <si>
    <t>โครงการติดตั้งรางน้ำฝน</t>
  </si>
  <si>
    <t>เพื่อติดตั้งรางน้ำฝน</t>
  </si>
  <si>
    <t>ให้นักเรียนได้รับ</t>
  </si>
  <si>
    <t>เพื่อก่อสร้างถนนคสล.</t>
  </si>
  <si>
    <t>ภายในศูนย์ฯ</t>
  </si>
  <si>
    <t>เพื่อสานสัมพันธ์ที่ดี</t>
  </si>
  <si>
    <t>เพื่อเพิ่มประสิทธภาพ</t>
  </si>
  <si>
    <t>ในการจัดการ</t>
  </si>
  <si>
    <t>ศึกษาของเด็ก</t>
  </si>
  <si>
    <t>เพื่อจัดงาน</t>
  </si>
  <si>
    <t>บัณฑิตน้อย</t>
  </si>
  <si>
    <t>ให้นักเรียนมี</t>
  </si>
  <si>
    <t>คุณภาพชีวิตที่ดีขึ้น</t>
  </si>
  <si>
    <t>เพื่อให้นักเรียน</t>
  </si>
  <si>
    <t>มีสุขภาพ แข็งแรง</t>
  </si>
  <si>
    <t>เพื่อลดปัญหาฟันผุ</t>
  </si>
  <si>
    <t>ในเด็กปฐมวัย</t>
  </si>
  <si>
    <t>เพื่อส่งเสริม</t>
  </si>
  <si>
    <t>ความรู้ในเรื่อง</t>
  </si>
  <si>
    <t>โรคติดต่อในเด็ก</t>
  </si>
  <si>
    <t>และการดูแลเด็ก</t>
  </si>
  <si>
    <t xml:space="preserve"> เพื่อควบคุมป้องกัน</t>
  </si>
  <si>
    <t>และแก้ไขปัญหา</t>
  </si>
  <si>
    <t>โรคขาดสารไอโอดีน</t>
  </si>
  <si>
    <t>ให้เด็กและเยาวชน</t>
  </si>
  <si>
    <t>เพื่อเป็นการป้องกัน</t>
  </si>
  <si>
    <t>การเจ็บป่วยเรื้อรัง</t>
  </si>
  <si>
    <t xml:space="preserve">โครงหลังคาสนามเด็ก </t>
  </si>
  <si>
    <t>เล่นศูนย์ฯ</t>
  </si>
  <si>
    <t>เพื่อก่อสร้างราง</t>
  </si>
  <si>
    <t>ระบายน้ำ</t>
  </si>
  <si>
    <t>สำหรับศูนย์พัฒนา</t>
  </si>
  <si>
    <t>สำหรับศูนย์</t>
  </si>
  <si>
    <t>โครงการปรับปรุงซ่อมแซม</t>
  </si>
  <si>
    <t>เพื่อลดปัญหาขยะพิษ</t>
  </si>
  <si>
    <t xml:space="preserve"> ขยะอันตราย</t>
  </si>
  <si>
    <t>ตกค้างในชุมชน</t>
  </si>
  <si>
    <t>เพื่อสร้างจิตสำนึก</t>
  </si>
  <si>
    <t>ในการอนุรักษ์</t>
  </si>
  <si>
    <t>ธรรมชาติ</t>
  </si>
  <si>
    <t>เพื่อจัดหาที่ทิ้ง</t>
  </si>
  <si>
    <t>ประจำ ต.พะงาด</t>
  </si>
  <si>
    <t>โครงการปรับภูมิทัศน์</t>
  </si>
  <si>
    <t>โครงการจัดหาที่ทิ้งขยะ</t>
  </si>
  <si>
    <t>ประจำหมู่บ้าน</t>
  </si>
  <si>
    <t>โครงการขยะเหลือศูนย์</t>
  </si>
  <si>
    <t>ภายใต้นโยบาย จังหวัดสะอาด</t>
  </si>
  <si>
    <t>เป้าหมาย (ผลผลิตของโครงการ)</t>
  </si>
  <si>
    <t>ตามแบบ อบต. กำหนด</t>
  </si>
  <si>
    <t>โครงการติดตั้งป้ายประชา</t>
  </si>
  <si>
    <t>โครงการเช่าเครื่องถ่ายเอกสาร</t>
  </si>
  <si>
    <t>โครงการจัดซื้อกรวยจราจร</t>
  </si>
  <si>
    <t>ภายในอบต.พะงาด</t>
  </si>
  <si>
    <t>โครงการจัดงาน/กิจกรรม</t>
  </si>
  <si>
    <t>โครงการจัดซื้อวัสดุ</t>
  </si>
  <si>
    <t>งานบ้านงานครัว</t>
  </si>
  <si>
    <t>cctv เครื่องบันทึกเสียง ฯลฯ</t>
  </si>
  <si>
    <t>เครื่องใช้สำนักงานเพื่ออำนวย</t>
  </si>
  <si>
    <t xml:space="preserve"> เช่น ติดตั้งกล้องวงจรปิด </t>
  </si>
  <si>
    <t>ความสะดวกในการปฏิบัติงาน</t>
  </si>
  <si>
    <t>ประชาชนได้รับรู้</t>
  </si>
  <si>
    <t>ข่าวสารเพิ่มมากขึ้น</t>
  </si>
  <si>
    <t xml:space="preserve">ภายในตำบลพะงาด </t>
  </si>
  <si>
    <t>โครงการจัดซื้อหินคลุก</t>
  </si>
  <si>
    <t>โครงการจัดซื้อลูกรัง</t>
  </si>
  <si>
    <t>เพื่อจัดซื้อลูกรังใช้ซ่อม</t>
  </si>
  <si>
    <t>โครงการป้องกัน</t>
  </si>
  <si>
    <t>และลดอุบัติเหตุทาง</t>
  </si>
  <si>
    <t>ถนนช่วงเทศกาลวันสำคัญ</t>
  </si>
  <si>
    <t>เพื่อฝึกซ้อมแผน</t>
  </si>
  <si>
    <t>ป้องกันและ</t>
  </si>
  <si>
    <t>ชุมชนมีความเข้มแข็ง</t>
  </si>
  <si>
    <t>และมีการป้องกัน</t>
  </si>
  <si>
    <t xml:space="preserve">ประชาชนจำนวน </t>
  </si>
  <si>
    <t>10 หมู่บ้าน</t>
  </si>
  <si>
    <t>อุดหนุนโครงการจัดงานบวง</t>
  </si>
  <si>
    <t>อุดหนุนโครงการจัดงาน</t>
  </si>
  <si>
    <t>วันพริก และของดี</t>
  </si>
  <si>
    <t>ที่ครบถ้วน</t>
  </si>
  <si>
    <t>สารอาหารอาหาร</t>
  </si>
  <si>
    <t>โครงหลังคาสนามเด็กเล่น</t>
  </si>
  <si>
    <t>โครงการปรับปรุง</t>
  </si>
  <si>
    <t>ศพด.อบต.พะงาด</t>
  </si>
  <si>
    <t xml:space="preserve">/ต่อเติมอาคาร </t>
  </si>
  <si>
    <t>ศพด. อบต.พะงาด</t>
  </si>
  <si>
    <t>โครงการติดตั้งบอร์ด</t>
  </si>
  <si>
    <t>ติดตั้งบอร์ดฯ</t>
  </si>
  <si>
    <t>ประชาสัมพันธ์ผลงาน</t>
  </si>
  <si>
    <t>ให้ประชาชนรับทราบ</t>
  </si>
  <si>
    <t>เด็กนักเรียนโรงเรียนชุมชน</t>
  </si>
  <si>
    <t>บ้านหนองไข่น้ำและ</t>
  </si>
  <si>
    <t>อุดหนุนโครงการเรียนรู้</t>
  </si>
  <si>
    <t>ตามหลักปรัชญาของ</t>
  </si>
  <si>
    <t>เศรษฐกิจพอเพียงโรงเรียน</t>
  </si>
  <si>
    <t>เด็กเล็กฯ</t>
  </si>
  <si>
    <t xml:space="preserve"> มีความปลอดภัย</t>
  </si>
  <si>
    <t>พักรอรับ-ส่งเด็กนักเรียน</t>
  </si>
  <si>
    <t>โครงการก่อสร้างศาลา</t>
  </si>
  <si>
    <t>โครงการติดตั้งกล้อง</t>
  </si>
  <si>
    <t>วงจรปิด</t>
  </si>
  <si>
    <r>
      <rPr>
        <sz val="14"/>
        <color indexed="8"/>
        <rFont val="TH SarabunIT๙"/>
        <family val="2"/>
      </rPr>
      <t xml:space="preserve"> </t>
    </r>
    <r>
      <rPr>
        <sz val="14"/>
        <rFont val="TH SarabunIT๙"/>
        <family val="2"/>
      </rPr>
      <t xml:space="preserve">กันแดด กันฝน </t>
    </r>
  </si>
  <si>
    <t xml:space="preserve">โครงการก่อสร้างถนน </t>
  </si>
  <si>
    <t>คสล. ภายใน</t>
  </si>
  <si>
    <t>/กิจกรรมบัณฑิตน้อย</t>
  </si>
  <si>
    <t>ค่าใช้จ่ายการบริหาร</t>
  </si>
  <si>
    <t>สถานศึกษา</t>
  </si>
  <si>
    <t xml:space="preserve">เล็กปลอดโรค </t>
  </si>
  <si>
    <t>โครงการอาหาร</t>
  </si>
  <si>
    <t xml:space="preserve">บ้านหนองไข่น้ำและ </t>
  </si>
  <si>
    <t>รร.บ้านดอนพะงาด</t>
  </si>
  <si>
    <t>เสริม(นม) รร.ชุมชน</t>
  </si>
  <si>
    <t xml:space="preserve">โครงการอาหารเสริม(นม) </t>
  </si>
  <si>
    <t>เพื่อติดตั้งบอร์ด</t>
  </si>
  <si>
    <t>ประจำปี</t>
  </si>
  <si>
    <t>โครงการจูงใจผู้เสียภาษี</t>
  </si>
  <si>
    <t>แบบ ผ.02/1</t>
  </si>
  <si>
    <t>สำหรับ โครงการที่เกินศักยภาพขององค์กรปกครองส่วนท้องถิ่น</t>
  </si>
  <si>
    <t>โครงการก่อสร้างถนนคอนกรีตเสริมเหล็กสายบ้านหนองบอน ม.9 - โกรกตาพลู - ป่าลวก ต.โนนเมือง</t>
  </si>
  <si>
    <t xml:space="preserve">โครงการก่อสร้างถนนคอนกรีตเสริมเหล็กสายทางวัว บ้านแปะ ม.3  - บ้านหัวบึง ต.ชีวึก </t>
  </si>
  <si>
    <t xml:space="preserve">โครงการก่อสร้างถนนคอนกรีตเสริมเหล็กสายบ้านดอนใหญ่ ม.7 - บ้านดอนสระจันทร์ ต. ถนนโพธิ์ </t>
  </si>
  <si>
    <t>กว้าง  6   ม.</t>
  </si>
  <si>
    <t>ยาว  3,600  ม.</t>
  </si>
  <si>
    <t>กว้าง  4   ม.</t>
  </si>
  <si>
    <t>ยาว  1,400  ม.</t>
  </si>
  <si>
    <t>ยาว  1,000  ม.</t>
  </si>
  <si>
    <t>โครงการก่อสร้างถนนคอนกรีตเสริมเหล็กสายบ้านมะเกลือ ม.6 - บ้านดอนสระจันทร์ ต.ถนนโพธิ์</t>
  </si>
  <si>
    <t>ยาว  1,800  ม.</t>
  </si>
  <si>
    <t xml:space="preserve">โครงการก่อสร้างถนนคอนกรีตเสริมเหล็กสายบ้านใหม่ ม.10  - บ้านคู ต. ขามสะแกแสง </t>
  </si>
  <si>
    <t>ยาว  2,000  ม.</t>
  </si>
  <si>
    <t>โครงการก่อสร้างถนนคอนกรีตเสริมเหล็กสายบ้านสะแกแสง ม.2 - บ้านโนนหญ้าคา ต.ขามสะแกแสง</t>
  </si>
  <si>
    <t>ยาว  1,500  ม.</t>
  </si>
  <si>
    <t>สำหรับการคมนาคมได้</t>
  </si>
  <si>
    <t>จำนวน 2 ช่วง</t>
  </si>
  <si>
    <t>ภายในหมู่บ้านแปะ หมู่ 3</t>
  </si>
  <si>
    <t xml:space="preserve"> คสล.ภายใน</t>
  </si>
  <si>
    <t>โครงการก่อสร้างรางระบายน้ำ</t>
  </si>
  <si>
    <t>ยาว  3,160  เมตร</t>
  </si>
  <si>
    <t>ลูกรังภายในหมู่บ้านดอนพะงาด หมู่ 5</t>
  </si>
  <si>
    <t>ลูกรังพร้อมปรับเกลี่ย ภายในหมู่บ้าน</t>
  </si>
  <si>
    <t>ยาว   1,360  เมตร</t>
  </si>
  <si>
    <t>5.2  แผนงานสร้างความเข้มแข็งของชุมชน</t>
  </si>
  <si>
    <t>5.3 แผนงานการรักษาความสงบภายใน</t>
  </si>
  <si>
    <t>โครงการจัดซื้อยางมะตอยสำเร็จรูป</t>
  </si>
  <si>
    <t>เพื่อซ่อมแซมถนนภายในตำบลพะงาด</t>
  </si>
  <si>
    <t>รวดเร็วในการสัญจร</t>
  </si>
  <si>
    <t>/ซ่อมแซมถนน</t>
  </si>
  <si>
    <t>โครงการปรับปรุงบริเวณรับน้ำเข้าสระโคกเดิ่นและสระบ้านมะเกลือ ตำบลพะงาด</t>
  </si>
  <si>
    <t>เพื่อปรับปรุงบริเวณ</t>
  </si>
  <si>
    <t>รับน้ำเข้าสระภายใน</t>
  </si>
  <si>
    <t xml:space="preserve">โครงการปรับปรุงระบบประปา </t>
  </si>
  <si>
    <t>โครงการจ้างเหมา ดันเกลี่ย</t>
  </si>
  <si>
    <t>เพื่อซ่อมแซมถนน</t>
  </si>
  <si>
    <t>รวม  5  ปี</t>
  </si>
  <si>
    <t xml:space="preserve">โครงการสนับสนุนงานรัฐพิธี </t>
  </si>
  <si>
    <t>บ้านหนองไข่น้ำโครงการ</t>
  </si>
  <si>
    <t>พัฒนาทักษะงานอาชีพ</t>
  </si>
  <si>
    <t>นักเรียนโรงเรียนชุมชน</t>
  </si>
  <si>
    <t>ให้เด็กนักเรียนได้</t>
  </si>
  <si>
    <t>มีโอกาสเท่าเทียม</t>
  </si>
  <si>
    <t>ทางด้านการศึกษา</t>
  </si>
  <si>
    <t>ให้เด็กนักเรียนได้มี</t>
  </si>
  <si>
    <t>โอกาสเท่าเทียม</t>
  </si>
  <si>
    <t>เพื่อติดตั้งเหล็กดัด</t>
  </si>
  <si>
    <t>มุ้งลวดศูนย์</t>
  </si>
  <si>
    <t>พัฒนาเด็กเล็กฯ</t>
  </si>
  <si>
    <t>รวม 3.8</t>
  </si>
  <si>
    <t>รวม 3.5</t>
  </si>
  <si>
    <t>รวม 3.6</t>
  </si>
  <si>
    <t xml:space="preserve">โครงการจัดซื้อท่อน้ำพีวีซี </t>
  </si>
  <si>
    <t>เพื่อป้องกันปัญหาภัยแล้ง</t>
  </si>
  <si>
    <t xml:space="preserve">เพื่อจัดซื้อท่อน้ำพีวีซี </t>
  </si>
  <si>
    <t>จัดซื้อท่อน้ำพีวีซี ขนาด</t>
  </si>
  <si>
    <t>6 นิ้ว จำนวน 400 ท่อน</t>
  </si>
  <si>
    <t>โครงการปรับเกรดถนนลูกรัง</t>
  </si>
  <si>
    <t>ผ.02/1</t>
  </si>
  <si>
    <t>รวม 5  ปี</t>
  </si>
  <si>
    <t xml:space="preserve"> - 34 -</t>
  </si>
  <si>
    <t xml:space="preserve"> - 35 -</t>
  </si>
  <si>
    <t xml:space="preserve"> - 36 -</t>
  </si>
  <si>
    <t xml:space="preserve"> - 38 -</t>
  </si>
  <si>
    <t xml:space="preserve"> - 39 -</t>
  </si>
  <si>
    <t xml:space="preserve"> - 41 -</t>
  </si>
  <si>
    <t xml:space="preserve"> - 42 -</t>
  </si>
  <si>
    <t xml:space="preserve"> - 43 -</t>
  </si>
  <si>
    <t xml:space="preserve"> - 45 -</t>
  </si>
  <si>
    <t xml:space="preserve"> - 51 -</t>
  </si>
  <si>
    <t xml:space="preserve"> - 58 -</t>
  </si>
  <si>
    <t xml:space="preserve"> - 59 -</t>
  </si>
  <si>
    <t xml:space="preserve"> - 61 -</t>
  </si>
  <si>
    <t xml:space="preserve"> - 63 -</t>
  </si>
  <si>
    <t xml:space="preserve"> - 65 -</t>
  </si>
  <si>
    <t xml:space="preserve"> - 67 -</t>
  </si>
  <si>
    <t>4. สังคมสงเคราะห์</t>
  </si>
  <si>
    <t>5. การพาณิชย์</t>
  </si>
  <si>
    <t>รวมทั้งหมด 2565</t>
  </si>
  <si>
    <t>อุดหนุนโครงการงานพระ</t>
  </si>
  <si>
    <t>ราชพิธีเกี่ยวกับพระบาทสมเด็จ</t>
  </si>
  <si>
    <t>รามาธิบดีศรีสินทรมหาวชิรา</t>
  </si>
  <si>
    <t>ลงกรณ มหิศรภูมิพลราช</t>
  </si>
  <si>
    <t>วรางกูร กิติสิริสมบูรณ์</t>
  </si>
  <si>
    <t>อดุลยเดช สยามินทราธิเบศร</t>
  </si>
  <si>
    <t>ราชวโรดม บรมนาถบพิตร</t>
  </si>
  <si>
    <t>พระวชิรเกล้าเจ้าอยู่หัว</t>
  </si>
  <si>
    <t xml:space="preserve"> - 46 -</t>
  </si>
  <si>
    <t xml:space="preserve"> - 47 -</t>
  </si>
  <si>
    <t xml:space="preserve"> - 48 -</t>
  </si>
  <si>
    <t xml:space="preserve"> - 49 -</t>
  </si>
  <si>
    <t>5.2 แผนงานสร้างความเข้มแข็งของชุมชน</t>
  </si>
  <si>
    <t>5.3 แผนงานรักษาความสงบภายใน</t>
  </si>
  <si>
    <t xml:space="preserve"> - 37 -</t>
  </si>
  <si>
    <t xml:space="preserve"> - 56 -</t>
  </si>
  <si>
    <t>2. บัญชีโครงการพัฒนาท้องถิ่น</t>
  </si>
  <si>
    <t xml:space="preserve">กว้าง  15   เมตร </t>
  </si>
  <si>
    <t>กว้าง   6  เมตร</t>
  </si>
  <si>
    <t xml:space="preserve"> - 40 -</t>
  </si>
  <si>
    <t>ยาว    372 เมตร</t>
  </si>
  <si>
    <t>กว้าง  15  เมตร</t>
  </si>
  <si>
    <t>กว้าง   4    เมตร</t>
  </si>
  <si>
    <t>กว้าง  15  เมตร ยาว 25 ม.</t>
  </si>
  <si>
    <t xml:space="preserve"> - 44-</t>
  </si>
  <si>
    <t>เมตร ลึก 2 เมตร</t>
  </si>
  <si>
    <t>โครงการขยายเขตท่อเมนจ่ายน้ำ</t>
  </si>
  <si>
    <t>ประปาภายในตำบลพะงาด</t>
  </si>
  <si>
    <t>หมู่บ้านภายในตำบล</t>
  </si>
  <si>
    <t xml:space="preserve"> - 54-</t>
  </si>
  <si>
    <t xml:space="preserve"> - 57-</t>
  </si>
  <si>
    <t xml:space="preserve"> - 68 -</t>
  </si>
  <si>
    <t xml:space="preserve"> - 69 -</t>
  </si>
  <si>
    <t xml:space="preserve"> - 70 -</t>
  </si>
  <si>
    <t xml:space="preserve"> - 71 -</t>
  </si>
  <si>
    <t xml:space="preserve"> - 72 -</t>
  </si>
  <si>
    <t xml:space="preserve">โครงการติดตั้งเหล็กดัด </t>
  </si>
  <si>
    <t>มุ้งลวดศพด. อบต.พะงาด</t>
  </si>
  <si>
    <t xml:space="preserve"> - 73 -</t>
  </si>
  <si>
    <t xml:space="preserve"> - 74 -</t>
  </si>
  <si>
    <t xml:space="preserve"> - 75 -</t>
  </si>
  <si>
    <t xml:space="preserve"> - 76 -</t>
  </si>
  <si>
    <t>บริเวณรอบๆ อบต.พะงาด</t>
  </si>
  <si>
    <t xml:space="preserve"> - 77 -</t>
  </si>
  <si>
    <t xml:space="preserve"> - 78 -</t>
  </si>
  <si>
    <t xml:space="preserve"> - 79 -</t>
  </si>
  <si>
    <t xml:space="preserve"> - 80 -</t>
  </si>
  <si>
    <t xml:space="preserve"> - 81 -</t>
  </si>
  <si>
    <t xml:space="preserve"> - 82 -</t>
  </si>
  <si>
    <t xml:space="preserve"> - 83 -</t>
  </si>
  <si>
    <t xml:space="preserve"> - 84 -</t>
  </si>
  <si>
    <t xml:space="preserve"> - 85 -</t>
  </si>
  <si>
    <t xml:space="preserve"> - 86 -</t>
  </si>
  <si>
    <t xml:space="preserve"> - 87 -</t>
  </si>
  <si>
    <t xml:space="preserve"> - 88 -</t>
  </si>
  <si>
    <t xml:space="preserve"> - 89 -</t>
  </si>
  <si>
    <t xml:space="preserve"> - 90 -</t>
  </si>
  <si>
    <t xml:space="preserve"> - 91 -</t>
  </si>
  <si>
    <t xml:space="preserve">  - 92 -</t>
  </si>
  <si>
    <t xml:space="preserve"> - 93 -</t>
  </si>
  <si>
    <t xml:space="preserve"> - 94 -</t>
  </si>
  <si>
    <t xml:space="preserve"> - 95 -</t>
  </si>
  <si>
    <t xml:space="preserve"> - 96 -</t>
  </si>
  <si>
    <t xml:space="preserve"> - 97 -</t>
  </si>
  <si>
    <t xml:space="preserve"> - 98 -</t>
  </si>
  <si>
    <t xml:space="preserve"> - 99 -</t>
  </si>
  <si>
    <t xml:space="preserve"> - 100 -</t>
  </si>
  <si>
    <t xml:space="preserve"> - 101 -</t>
  </si>
  <si>
    <t xml:space="preserve"> - 102 -</t>
  </si>
  <si>
    <t xml:space="preserve"> - 103 -</t>
  </si>
  <si>
    <t>1.2 แผนงานการเคหะและชุมชน</t>
  </si>
  <si>
    <t xml:space="preserve">โครงการเสริมผิวจราจรพาราแอสฟัลท์ติกคอนกรีต สายทางโรงเรียนพะงาด-บ้านดอนสระจันทร์  หมู่ 6 รหัสทางหลวงท้องถิ่น นม.ถ 229-10 ตำบลพะงาด </t>
  </si>
  <si>
    <t xml:space="preserve"> โครงการเสริมผิวจราจรพาราแอสฟัลท์ติกคอนกรีต สายทางเข้าบ้านหนองไอ้เผือก –คลองดอนหวาย หมู่ 8  รหัสทางหลวงท้องถิ่น นม.ถ 229-11 ตำบลพะงาด</t>
  </si>
  <si>
    <t>จำนวน 1 เครื่อง/ปี</t>
  </si>
  <si>
    <t>โครงการขุดลอกสระน้ำภายในตำบล</t>
  </si>
  <si>
    <t>เพื่อขุดลอกสระน้ำภายใน</t>
  </si>
  <si>
    <t>โครงการเฉลิมพระเกียรติหรือสนับสนุน</t>
  </si>
  <si>
    <t>สมเด็จพระนางเจ้าพระบรมราชินี และ</t>
  </si>
  <si>
    <t>ของพระบาทสมเด็จพระเจ้าอยู่หัวฯ</t>
  </si>
  <si>
    <t>พระบรมวงศ์ศานุวงศ์ฯ</t>
  </si>
  <si>
    <t>โครงการพัฒนาคุณภาพชีวิตผู้ด้อยโอกาส</t>
  </si>
  <si>
    <t>และครอบครัวผู้มีรายได้น้อย</t>
  </si>
  <si>
    <t>ห้องทำงานอบต.พะงาด</t>
  </si>
  <si>
    <t>โครงการปรับปรุง/ต่อเติม</t>
  </si>
  <si>
    <t>ห้องทำงาน</t>
  </si>
  <si>
    <t>เพื่อปรับปรุง/ต่อเติม</t>
  </si>
  <si>
    <t>ปรับปรุง/ต่อเติมห้องทำงาน</t>
  </si>
  <si>
    <t>จัดชื้อเครื่องปริ้นเตอร์</t>
  </si>
  <si>
    <t>โครงการรณรงค์และประชา</t>
  </si>
  <si>
    <t>สัมพันธ์เพื่อสร้างจิตสำนึกให้</t>
  </si>
  <si>
    <t>อนุรักษ์ทรัพยากรธรรมชาติ</t>
  </si>
  <si>
    <t>และสิ่งแวดล้อม</t>
  </si>
  <si>
    <t>โครงการขุดลอกคลอง/ลำห้วย</t>
  </si>
  <si>
    <t>เพื่อขุดลอกคลอง/ลำห้วย</t>
  </si>
  <si>
    <t>ขุดลอกคลอง/ลำห้วย</t>
  </si>
  <si>
    <t>ยุทธศาตร์จังหวัดที่  2  การลดความเหลื่อมล้ำ เพื่อยกระดับสังคมให้เป็นเมืองน่าอยู่ ตามแนวทางเศรษฐกิจพอเพียง</t>
  </si>
  <si>
    <t>ยุทธศาสตร์จังหวัดที่  1  การพัฒนาและเพิ่มขีดความสามารถในการแข่งขันการแข่งขันเศรษฐกิจ</t>
  </si>
  <si>
    <t>ยุทธศาสตร์จังหวัดที่ 2 การลดความเหลื่อมล้ำ เพื่อยกระดับสังคมให้เป็นเมืองน่าอยู่ ตามแนวทางเศรษฐกิจพอเพียง</t>
  </si>
  <si>
    <r>
      <t xml:space="preserve">ยุทธศาสตร์จังหวัดที่ 3  </t>
    </r>
    <r>
      <rPr>
        <b/>
        <sz val="14"/>
        <color indexed="8"/>
        <rFont val="TH SarabunIT๙"/>
        <family val="2"/>
      </rPr>
      <t>บริหารจัดการทรัพยากรธรรมชาติและสิ่งแวดล้อม ให้มีความสมบูรณ์อย่างยั่งยืน ตามแนวทางเศรษฐกิจพอเพียง และยกระดับอุทยานธรณีโคราชสู่อุทยานธรณีโลก</t>
    </r>
  </si>
  <si>
    <t>ยาว  2,200  ม.</t>
  </si>
  <si>
    <t>ถนนเลียบคลองโกรกตาพลู</t>
  </si>
  <si>
    <t>จำนวน 4,000 ถุง</t>
  </si>
  <si>
    <t>จัดซื้อยางมะตอยสำเร็จรูป</t>
  </si>
  <si>
    <t>ประชาชนมีน้ำใช้</t>
  </si>
  <si>
    <t>ขุดเจาะบ่อบาดาลเพื่อ</t>
  </si>
  <si>
    <t>แก้ไขปัญหาภัยแล้ง</t>
  </si>
  <si>
    <t>อุดหนุนการไฟฟ้า</t>
  </si>
  <si>
    <t>ผู้ยากไร้ได้รับการดูแล</t>
  </si>
  <si>
    <t>เพื่อจัดทำโครงการ</t>
  </si>
  <si>
    <t>พิธีทางศาสนาและวัฒนธรรม</t>
  </si>
  <si>
    <t>สำนักงานปลัด</t>
  </si>
  <si>
    <t>ติดตั้งเสาธงชาติ</t>
  </si>
  <si>
    <t>มีรางน้ำรองรับน้ำฝน</t>
  </si>
  <si>
    <t>โครงการก่อสร้าง/ต่อเติม</t>
  </si>
  <si>
    <t>อาคารโรงอาหาร</t>
  </si>
  <si>
    <t>เพื่อก่อสร้าง/ต่อเติม</t>
  </si>
  <si>
    <t>ก่อสร้าง/ต่อเติมอาคาร</t>
  </si>
  <si>
    <t>มีอาคารโรงอาหารที่</t>
  </si>
  <si>
    <t>เหมาะสมเพียงพอ</t>
  </si>
  <si>
    <t>โครงการจัดทำป้าย</t>
  </si>
  <si>
    <t>ประชาสัมพันธ์ข้อมูล</t>
  </si>
  <si>
    <t>ข่าวสาร</t>
  </si>
  <si>
    <t>โครงการการเลือกตั้งสมาชิก</t>
  </si>
  <si>
    <t>สภาท้องถิ่นและผู้บริหาร</t>
  </si>
  <si>
    <t>โครงการจัดทำวารสารรายงาน</t>
  </si>
  <si>
    <t>ผลการดำเนินงานของ</t>
  </si>
  <si>
    <t>ประชาชนได้รับรู้ข่าวสาร</t>
  </si>
  <si>
    <t>รัชกาลที่ 5</t>
  </si>
  <si>
    <t>จัดทำภาษีเป็นระบบ</t>
  </si>
  <si>
    <t xml:space="preserve"> ห้องน้ำ อบต.พะงาด </t>
  </si>
  <si>
    <t>ห้องน้ำอบต.</t>
  </si>
  <si>
    <t>พระปรเมนทร</t>
  </si>
  <si>
    <t>สาธารณภัยภายในตำบลพะงาด</t>
  </si>
  <si>
    <t>สาธารณภัย อบต.พะงาด</t>
  </si>
  <si>
    <t xml:space="preserve">ทับ คสล. </t>
  </si>
  <si>
    <t>เพื่อขุดลอกสระน้ำ</t>
  </si>
  <si>
    <t>จัดซื้อตู้กระจกบานเลื่อน จำนวน  2 หลัง/ปี</t>
  </si>
  <si>
    <t>จัดชื้อเครื่องทำน้ำร้อน - เย็น</t>
  </si>
  <si>
    <t>จัดชื้อตู้กระจกบานเลื่อน จำนวน 2 หลัง/ปี</t>
  </si>
  <si>
    <t>จำนวน 1 คัน/ปี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</si>
</sst>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#,##0.00_ ;\-#,##0.00\ "/>
    <numFmt numFmtId="194" formatCode="#,##0_ ;\-#,##0\ "/>
  </numFmts>
  <fonts count="11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u val="single"/>
      <sz val="14"/>
      <name val="TH SarabunIT๙"/>
      <family val="2"/>
    </font>
    <font>
      <b/>
      <sz val="20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b/>
      <sz val="8"/>
      <name val="Tahoma"/>
      <family val="2"/>
    </font>
    <font>
      <sz val="13"/>
      <name val="TH SarabunIT๙"/>
      <family val="2"/>
    </font>
    <font>
      <sz val="12"/>
      <name val="TH SarabunIT๙"/>
      <family val="2"/>
    </font>
    <font>
      <sz val="12"/>
      <color indexed="8"/>
      <name val="TH SarabunIT๙"/>
      <family val="2"/>
    </font>
    <font>
      <sz val="12"/>
      <color indexed="8"/>
      <name val="Times New Roman"/>
      <family val="1"/>
    </font>
    <font>
      <sz val="12"/>
      <color indexed="8"/>
      <name val="Angsana New"/>
      <family val="1"/>
    </font>
    <font>
      <b/>
      <u val="single"/>
      <sz val="14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10"/>
      <name val="TH SarabunIT๙"/>
      <family val="2"/>
    </font>
    <font>
      <b/>
      <sz val="11"/>
      <color indexed="8"/>
      <name val="TH SarabunIT๙"/>
      <family val="2"/>
    </font>
    <font>
      <sz val="13.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color indexed="10"/>
      <name val="TH SarabunIT๙"/>
      <family val="2"/>
    </font>
    <font>
      <b/>
      <sz val="16"/>
      <color indexed="8"/>
      <name val="TH SarabunPSK"/>
      <family val="2"/>
    </font>
    <font>
      <b/>
      <u val="single"/>
      <sz val="16"/>
      <color indexed="10"/>
      <name val="TH SarabunIT๙"/>
      <family val="2"/>
    </font>
    <font>
      <b/>
      <u val="single"/>
      <sz val="14"/>
      <color indexed="8"/>
      <name val="TH SarabunIT๙"/>
      <family val="2"/>
    </font>
    <font>
      <b/>
      <sz val="15"/>
      <color indexed="10"/>
      <name val="TH SarabunIT๙"/>
      <family val="2"/>
    </font>
    <font>
      <b/>
      <sz val="14"/>
      <color indexed="40"/>
      <name val="TH SarabunIT๙"/>
      <family val="2"/>
    </font>
    <font>
      <b/>
      <sz val="12"/>
      <color indexed="8"/>
      <name val="TH SarabunIT๙"/>
      <family val="2"/>
    </font>
    <font>
      <sz val="12"/>
      <color indexed="10"/>
      <name val="TH SarabunIT๙"/>
      <family val="2"/>
    </font>
    <font>
      <sz val="11"/>
      <color indexed="10"/>
      <name val="TH SarabunIT๙"/>
      <family val="2"/>
    </font>
    <font>
      <u val="single"/>
      <sz val="14"/>
      <color indexed="10"/>
      <name val="TH SarabunIT๙"/>
      <family val="2"/>
    </font>
    <font>
      <b/>
      <u val="single"/>
      <sz val="12"/>
      <color indexed="8"/>
      <name val="TH SarabunIT๙"/>
      <family val="2"/>
    </font>
    <font>
      <sz val="16"/>
      <color indexed="10"/>
      <name val="TH SarabunIT๙"/>
      <family val="2"/>
    </font>
    <font>
      <b/>
      <u val="single"/>
      <sz val="14"/>
      <color indexed="10"/>
      <name val="TH SarabunIT๙"/>
      <family val="2"/>
    </font>
    <font>
      <b/>
      <u val="single"/>
      <sz val="14"/>
      <color indexed="30"/>
      <name val="TH SarabunIT๙"/>
      <family val="2"/>
    </font>
    <font>
      <u val="single"/>
      <sz val="12"/>
      <color indexed="10"/>
      <name val="TH SarabunIT๙"/>
      <family val="2"/>
    </font>
    <font>
      <b/>
      <sz val="20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u val="single"/>
      <sz val="14"/>
      <color theme="1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3.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16"/>
      <color theme="1"/>
      <name val="TH SarabunPSK"/>
      <family val="2"/>
    </font>
    <font>
      <b/>
      <u val="single"/>
      <sz val="16"/>
      <color rgb="FFFF0000"/>
      <name val="TH SarabunIT๙"/>
      <family val="2"/>
    </font>
    <font>
      <b/>
      <u val="single"/>
      <sz val="14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14"/>
      <color rgb="FF00B0F0"/>
      <name val="TH SarabunIT๙"/>
      <family val="2"/>
    </font>
    <font>
      <b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1"/>
      <color rgb="FFFF0000"/>
      <name val="TH SarabunIT๙"/>
      <family val="2"/>
    </font>
    <font>
      <u val="single"/>
      <sz val="14"/>
      <color rgb="FFFF0000"/>
      <name val="TH SarabunIT๙"/>
      <family val="2"/>
    </font>
    <font>
      <b/>
      <u val="single"/>
      <sz val="12"/>
      <color theme="1"/>
      <name val="TH SarabunIT๙"/>
      <family val="2"/>
    </font>
    <font>
      <sz val="16"/>
      <color rgb="FFFF0000"/>
      <name val="TH SarabunIT๙"/>
      <family val="2"/>
    </font>
    <font>
      <b/>
      <u val="single"/>
      <sz val="14"/>
      <color rgb="FFFF0000"/>
      <name val="TH SarabunIT๙"/>
      <family val="2"/>
    </font>
    <font>
      <b/>
      <u val="single"/>
      <sz val="14"/>
      <color rgb="FF0070C0"/>
      <name val="TH SarabunIT๙"/>
      <family val="2"/>
    </font>
    <font>
      <u val="single"/>
      <sz val="12"/>
      <color rgb="FFFF0000"/>
      <name val="TH SarabunIT๙"/>
      <family val="2"/>
    </font>
    <font>
      <b/>
      <sz val="20"/>
      <color theme="1"/>
      <name val="TH SarabunIT๙"/>
      <family val="2"/>
    </font>
    <font>
      <b/>
      <u val="single"/>
      <sz val="18"/>
      <color theme="1"/>
      <name val="TH SarabunIT๙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875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5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85" fillId="0" borderId="16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0" xfId="0" applyFont="1" applyAlignment="1">
      <alignment horizontal="center"/>
    </xf>
    <xf numFmtId="187" fontId="85" fillId="0" borderId="10" xfId="33" applyNumberFormat="1" applyFont="1" applyBorder="1" applyAlignment="1">
      <alignment/>
    </xf>
    <xf numFmtId="187" fontId="85" fillId="0" borderId="0" xfId="33" applyNumberFormat="1" applyFont="1" applyAlignment="1">
      <alignment/>
    </xf>
    <xf numFmtId="0" fontId="85" fillId="0" borderId="12" xfId="0" applyFont="1" applyBorder="1" applyAlignment="1">
      <alignment/>
    </xf>
    <xf numFmtId="187" fontId="85" fillId="0" borderId="12" xfId="33" applyNumberFormat="1" applyFont="1" applyBorder="1" applyAlignment="1">
      <alignment/>
    </xf>
    <xf numFmtId="187" fontId="85" fillId="0" borderId="0" xfId="33" applyNumberFormat="1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13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7" xfId="0" applyFont="1" applyBorder="1" applyAlignment="1">
      <alignment/>
    </xf>
    <xf numFmtId="0" fontId="85" fillId="0" borderId="18" xfId="0" applyFont="1" applyBorder="1" applyAlignment="1">
      <alignment horizontal="center"/>
    </xf>
    <xf numFmtId="0" fontId="85" fillId="0" borderId="14" xfId="0" applyFont="1" applyBorder="1" applyAlignment="1">
      <alignment/>
    </xf>
    <xf numFmtId="0" fontId="85" fillId="0" borderId="0" xfId="0" applyFont="1" applyAlignment="1">
      <alignment horizontal="right"/>
    </xf>
    <xf numFmtId="0" fontId="87" fillId="0" borderId="12" xfId="0" applyFont="1" applyBorder="1" applyAlignment="1">
      <alignment horizontal="center"/>
    </xf>
    <xf numFmtId="3" fontId="85" fillId="0" borderId="0" xfId="0" applyNumberFormat="1" applyFont="1" applyAlignment="1">
      <alignment/>
    </xf>
    <xf numFmtId="3" fontId="85" fillId="0" borderId="12" xfId="0" applyNumberFormat="1" applyFont="1" applyBorder="1" applyAlignment="1">
      <alignment/>
    </xf>
    <xf numFmtId="0" fontId="85" fillId="0" borderId="12" xfId="0" applyFont="1" applyBorder="1" applyAlignment="1">
      <alignment horizontal="left"/>
    </xf>
    <xf numFmtId="187" fontId="85" fillId="0" borderId="12" xfId="33" applyNumberFormat="1" applyFont="1" applyBorder="1" applyAlignment="1">
      <alignment horizontal="left"/>
    </xf>
    <xf numFmtId="187" fontId="85" fillId="0" borderId="12" xfId="0" applyNumberFormat="1" applyFont="1" applyBorder="1" applyAlignment="1">
      <alignment horizontal="center"/>
    </xf>
    <xf numFmtId="187" fontId="85" fillId="0" borderId="12" xfId="0" applyNumberFormat="1" applyFont="1" applyBorder="1" applyAlignment="1">
      <alignment/>
    </xf>
    <xf numFmtId="15" fontId="85" fillId="0" borderId="12" xfId="0" applyNumberFormat="1" applyFont="1" applyBorder="1" applyAlignment="1">
      <alignment/>
    </xf>
    <xf numFmtId="0" fontId="88" fillId="0" borderId="0" xfId="0" applyFont="1" applyAlignment="1">
      <alignment/>
    </xf>
    <xf numFmtId="3" fontId="85" fillId="0" borderId="12" xfId="0" applyNumberFormat="1" applyFont="1" applyBorder="1" applyAlignment="1">
      <alignment horizontal="right"/>
    </xf>
    <xf numFmtId="3" fontId="85" fillId="0" borderId="14" xfId="0" applyNumberFormat="1" applyFont="1" applyBorder="1" applyAlignment="1">
      <alignment/>
    </xf>
    <xf numFmtId="187" fontId="85" fillId="0" borderId="10" xfId="33" applyNumberFormat="1" applyFont="1" applyBorder="1" applyAlignment="1">
      <alignment horizontal="center"/>
    </xf>
    <xf numFmtId="187" fontId="85" fillId="0" borderId="14" xfId="33" applyNumberFormat="1" applyFont="1" applyBorder="1" applyAlignment="1">
      <alignment horizontal="left"/>
    </xf>
    <xf numFmtId="0" fontId="85" fillId="0" borderId="18" xfId="0" applyFont="1" applyBorder="1" applyAlignment="1">
      <alignment/>
    </xf>
    <xf numFmtId="15" fontId="85" fillId="0" borderId="14" xfId="0" applyNumberFormat="1" applyFont="1" applyBorder="1" applyAlignment="1">
      <alignment/>
    </xf>
    <xf numFmtId="0" fontId="85" fillId="0" borderId="18" xfId="0" applyFont="1" applyBorder="1" applyAlignment="1">
      <alignment horizontal="left"/>
    </xf>
    <xf numFmtId="0" fontId="85" fillId="0" borderId="14" xfId="0" applyFont="1" applyBorder="1" applyAlignment="1">
      <alignment horizontal="left"/>
    </xf>
    <xf numFmtId="0" fontId="87" fillId="0" borderId="15" xfId="0" applyFont="1" applyBorder="1" applyAlignment="1">
      <alignment horizontal="center"/>
    </xf>
    <xf numFmtId="187" fontId="85" fillId="0" borderId="16" xfId="33" applyNumberFormat="1" applyFont="1" applyBorder="1" applyAlignment="1">
      <alignment/>
    </xf>
    <xf numFmtId="187" fontId="85" fillId="0" borderId="15" xfId="33" applyNumberFormat="1" applyFont="1" applyBorder="1" applyAlignment="1">
      <alignment/>
    </xf>
    <xf numFmtId="187" fontId="85" fillId="0" borderId="0" xfId="33" applyNumberFormat="1" applyFont="1" applyBorder="1" applyAlignment="1">
      <alignment horizontal="center"/>
    </xf>
    <xf numFmtId="187" fontId="85" fillId="0" borderId="0" xfId="33" applyNumberFormat="1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88" fillId="0" borderId="12" xfId="0" applyFont="1" applyBorder="1" applyAlignment="1">
      <alignment/>
    </xf>
    <xf numFmtId="0" fontId="85" fillId="0" borderId="19" xfId="0" applyFont="1" applyBorder="1" applyAlignment="1">
      <alignment/>
    </xf>
    <xf numFmtId="187" fontId="85" fillId="0" borderId="11" xfId="33" applyNumberFormat="1" applyFont="1" applyBorder="1" applyAlignment="1">
      <alignment/>
    </xf>
    <xf numFmtId="187" fontId="88" fillId="0" borderId="12" xfId="33" applyNumberFormat="1" applyFont="1" applyBorder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5" fillId="0" borderId="11" xfId="0" applyFont="1" applyBorder="1" applyAlignment="1">
      <alignment/>
    </xf>
    <xf numFmtId="187" fontId="85" fillId="0" borderId="11" xfId="33" applyNumberFormat="1" applyFont="1" applyBorder="1" applyAlignment="1">
      <alignment horizontal="center"/>
    </xf>
    <xf numFmtId="3" fontId="85" fillId="0" borderId="11" xfId="0" applyNumberFormat="1" applyFont="1" applyBorder="1" applyAlignment="1">
      <alignment/>
    </xf>
    <xf numFmtId="187" fontId="85" fillId="0" borderId="11" xfId="33" applyNumberFormat="1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88" fillId="0" borderId="1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5" xfId="0" applyFont="1" applyBorder="1" applyAlignment="1">
      <alignment/>
    </xf>
    <xf numFmtId="0" fontId="84" fillId="0" borderId="20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6" xfId="0" applyFont="1" applyBorder="1" applyAlignment="1">
      <alignment/>
    </xf>
    <xf numFmtId="3" fontId="85" fillId="0" borderId="10" xfId="0" applyNumberFormat="1" applyFont="1" applyBorder="1" applyAlignment="1">
      <alignment/>
    </xf>
    <xf numFmtId="15" fontId="85" fillId="0" borderId="10" xfId="0" applyNumberFormat="1" applyFont="1" applyBorder="1" applyAlignment="1">
      <alignment/>
    </xf>
    <xf numFmtId="187" fontId="85" fillId="0" borderId="10" xfId="33" applyNumberFormat="1" applyFont="1" applyBorder="1" applyAlignment="1">
      <alignment horizontal="right"/>
    </xf>
    <xf numFmtId="187" fontId="85" fillId="0" borderId="15" xfId="33" applyNumberFormat="1" applyFont="1" applyBorder="1" applyAlignment="1">
      <alignment horizontal="left"/>
    </xf>
    <xf numFmtId="187" fontId="85" fillId="0" borderId="18" xfId="33" applyNumberFormat="1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85" fillId="0" borderId="19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3" fontId="85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91" fillId="0" borderId="0" xfId="0" applyFont="1" applyAlignment="1">
      <alignment/>
    </xf>
    <xf numFmtId="3" fontId="85" fillId="0" borderId="15" xfId="0" applyNumberFormat="1" applyFont="1" applyBorder="1" applyAlignment="1">
      <alignment/>
    </xf>
    <xf numFmtId="0" fontId="89" fillId="0" borderId="0" xfId="0" applyFont="1" applyAlignment="1">
      <alignment/>
    </xf>
    <xf numFmtId="0" fontId="85" fillId="0" borderId="16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7" fontId="5" fillId="0" borderId="10" xfId="33" applyNumberFormat="1" applyFont="1" applyBorder="1" applyAlignment="1">
      <alignment horizontal="left"/>
    </xf>
    <xf numFmtId="187" fontId="5" fillId="0" borderId="0" xfId="33" applyNumberFormat="1" applyFont="1" applyAlignment="1">
      <alignment/>
    </xf>
    <xf numFmtId="187" fontId="5" fillId="0" borderId="12" xfId="33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12" xfId="33" applyNumberFormat="1" applyFont="1" applyBorder="1" applyAlignment="1">
      <alignment horizontal="center"/>
    </xf>
    <xf numFmtId="187" fontId="5" fillId="0" borderId="0" xfId="33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187" fontId="5" fillId="0" borderId="15" xfId="33" applyNumberFormat="1" applyFont="1" applyBorder="1" applyAlignment="1">
      <alignment horizontal="center"/>
    </xf>
    <xf numFmtId="187" fontId="5" fillId="0" borderId="16" xfId="33" applyNumberFormat="1" applyFont="1" applyBorder="1" applyAlignment="1">
      <alignment/>
    </xf>
    <xf numFmtId="187" fontId="5" fillId="0" borderId="15" xfId="33" applyNumberFormat="1" applyFont="1" applyBorder="1" applyAlignment="1">
      <alignment/>
    </xf>
    <xf numFmtId="187" fontId="85" fillId="0" borderId="18" xfId="33" applyNumberFormat="1" applyFont="1" applyBorder="1" applyAlignment="1">
      <alignment horizontal="center"/>
    </xf>
    <xf numFmtId="187" fontId="85" fillId="0" borderId="10" xfId="0" applyNumberFormat="1" applyFont="1" applyBorder="1" applyAlignment="1">
      <alignment horizontal="center"/>
    </xf>
    <xf numFmtId="187" fontId="85" fillId="0" borderId="10" xfId="33" applyNumberFormat="1" applyFont="1" applyBorder="1" applyAlignment="1">
      <alignment horizontal="left"/>
    </xf>
    <xf numFmtId="187" fontId="85" fillId="0" borderId="10" xfId="0" applyNumberFormat="1" applyFont="1" applyBorder="1" applyAlignment="1">
      <alignment/>
    </xf>
    <xf numFmtId="0" fontId="88" fillId="0" borderId="15" xfId="0" applyFont="1" applyBorder="1" applyAlignment="1">
      <alignment/>
    </xf>
    <xf numFmtId="187" fontId="85" fillId="0" borderId="17" xfId="33" applyNumberFormat="1" applyFont="1" applyBorder="1" applyAlignment="1">
      <alignment horizontal="left"/>
    </xf>
    <xf numFmtId="3" fontId="85" fillId="0" borderId="10" xfId="0" applyNumberFormat="1" applyFont="1" applyBorder="1" applyAlignment="1">
      <alignment horizontal="right"/>
    </xf>
    <xf numFmtId="0" fontId="85" fillId="0" borderId="10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15" fontId="85" fillId="0" borderId="15" xfId="0" applyNumberFormat="1" applyFont="1" applyBorder="1" applyAlignment="1">
      <alignment/>
    </xf>
    <xf numFmtId="3" fontId="85" fillId="0" borderId="0" xfId="0" applyNumberFormat="1" applyFont="1" applyBorder="1" applyAlignment="1">
      <alignment horizontal="center"/>
    </xf>
    <xf numFmtId="15" fontId="85" fillId="0" borderId="10" xfId="0" applyNumberFormat="1" applyFont="1" applyBorder="1" applyAlignment="1">
      <alignment horizontal="left"/>
    </xf>
    <xf numFmtId="0" fontId="85" fillId="0" borderId="2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87" fontId="5" fillId="0" borderId="18" xfId="33" applyNumberFormat="1" applyFont="1" applyBorder="1" applyAlignment="1">
      <alignment/>
    </xf>
    <xf numFmtId="0" fontId="5" fillId="0" borderId="13" xfId="0" applyFont="1" applyBorder="1" applyAlignment="1">
      <alignment/>
    </xf>
    <xf numFmtId="187" fontId="85" fillId="0" borderId="16" xfId="33" applyNumberFormat="1" applyFont="1" applyBorder="1" applyAlignment="1">
      <alignment horizontal="left"/>
    </xf>
    <xf numFmtId="0" fontId="85" fillId="0" borderId="10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3" fontId="85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5" fillId="0" borderId="17" xfId="0" applyFont="1" applyBorder="1" applyAlignment="1">
      <alignment horizontal="left"/>
    </xf>
    <xf numFmtId="0" fontId="85" fillId="0" borderId="13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4" fillId="0" borderId="0" xfId="0" applyFont="1" applyAlignment="1">
      <alignment/>
    </xf>
    <xf numFmtId="3" fontId="85" fillId="0" borderId="19" xfId="0" applyNumberFormat="1" applyFont="1" applyBorder="1" applyAlignment="1">
      <alignment horizontal="right"/>
    </xf>
    <xf numFmtId="0" fontId="89" fillId="0" borderId="15" xfId="0" applyFont="1" applyBorder="1" applyAlignment="1">
      <alignment horizontal="center"/>
    </xf>
    <xf numFmtId="187" fontId="8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187" fontId="11" fillId="0" borderId="0" xfId="0" applyNumberFormat="1" applyFont="1" applyFill="1" applyBorder="1" applyAlignment="1">
      <alignment horizontal="center" vertical="top"/>
    </xf>
    <xf numFmtId="187" fontId="11" fillId="0" borderId="0" xfId="33" applyNumberFormat="1" applyFont="1" applyFill="1" applyBorder="1" applyAlignment="1">
      <alignment horizontal="center" vertical="top"/>
    </xf>
    <xf numFmtId="187" fontId="10" fillId="0" borderId="0" xfId="33" applyNumberFormat="1" applyFont="1" applyAlignment="1">
      <alignment horizontal="center"/>
    </xf>
    <xf numFmtId="187" fontId="10" fillId="0" borderId="0" xfId="33" applyNumberFormat="1" applyFont="1" applyAlignment="1">
      <alignment/>
    </xf>
    <xf numFmtId="187" fontId="10" fillId="0" borderId="0" xfId="0" applyNumberFormat="1" applyFont="1" applyAlignment="1">
      <alignment/>
    </xf>
    <xf numFmtId="0" fontId="85" fillId="0" borderId="23" xfId="0" applyFont="1" applyFill="1" applyBorder="1" applyAlignment="1">
      <alignment horizontal="left" vertical="center" wrapText="1"/>
    </xf>
    <xf numFmtId="0" fontId="92" fillId="0" borderId="13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92" fillId="0" borderId="12" xfId="0" applyFont="1" applyBorder="1" applyAlignment="1">
      <alignment/>
    </xf>
    <xf numFmtId="187" fontId="5" fillId="0" borderId="10" xfId="33" applyNumberFormat="1" applyFont="1" applyBorder="1" applyAlignment="1">
      <alignment horizontal="center" vertical="top"/>
    </xf>
    <xf numFmtId="188" fontId="5" fillId="0" borderId="10" xfId="33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85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87" fontId="10" fillId="0" borderId="0" xfId="0" applyNumberFormat="1" applyFont="1" applyAlignment="1">
      <alignment horizontal="center"/>
    </xf>
    <xf numFmtId="3" fontId="5" fillId="0" borderId="10" xfId="33" applyNumberFormat="1" applyFont="1" applyBorder="1" applyAlignment="1">
      <alignment horizontal="right" vertical="top"/>
    </xf>
    <xf numFmtId="0" fontId="85" fillId="0" borderId="23" xfId="0" applyFont="1" applyFill="1" applyBorder="1" applyAlignment="1">
      <alignment horizontal="center" vertical="center"/>
    </xf>
    <xf numFmtId="3" fontId="85" fillId="0" borderId="23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top" wrapText="1"/>
    </xf>
    <xf numFmtId="0" fontId="85" fillId="0" borderId="15" xfId="0" applyFont="1" applyFill="1" applyBorder="1" applyAlignment="1">
      <alignment horizontal="center" vertical="center" wrapText="1"/>
    </xf>
    <xf numFmtId="3" fontId="85" fillId="0" borderId="15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top"/>
    </xf>
    <xf numFmtId="187" fontId="10" fillId="0" borderId="19" xfId="33" applyNumberFormat="1" applyFont="1" applyBorder="1" applyAlignment="1">
      <alignment horizontal="center" vertical="top"/>
    </xf>
    <xf numFmtId="187" fontId="10" fillId="0" borderId="19" xfId="33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3" fontId="5" fillId="0" borderId="15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3" fontId="5" fillId="0" borderId="24" xfId="33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3" fontId="5" fillId="0" borderId="23" xfId="33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5" fillId="0" borderId="12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87" fontId="5" fillId="0" borderId="10" xfId="33" applyNumberFormat="1" applyFont="1" applyBorder="1" applyAlignment="1">
      <alignment horizontal="right" vertical="center"/>
    </xf>
    <xf numFmtId="187" fontId="5" fillId="0" borderId="12" xfId="33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85" fillId="0" borderId="23" xfId="0" applyFont="1" applyBorder="1" applyAlignment="1">
      <alignment horizontal="left" wrapText="1"/>
    </xf>
    <xf numFmtId="0" fontId="11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5" fillId="0" borderId="15" xfId="33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85" fillId="0" borderId="15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19" xfId="33" applyNumberFormat="1" applyFont="1" applyBorder="1" applyAlignment="1">
      <alignment horizontal="right" vertical="center"/>
    </xf>
    <xf numFmtId="187" fontId="5" fillId="0" borderId="19" xfId="33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87" fontId="5" fillId="0" borderId="10" xfId="33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7" fontId="5" fillId="0" borderId="14" xfId="33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84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85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9" fillId="33" borderId="12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5" fillId="0" borderId="12" xfId="0" applyFont="1" applyBorder="1" applyAlignment="1">
      <alignment horizontal="left" wrapText="1"/>
    </xf>
    <xf numFmtId="0" fontId="93" fillId="0" borderId="13" xfId="0" applyFont="1" applyBorder="1" applyAlignment="1">
      <alignment horizontal="left" vertical="top" wrapText="1"/>
    </xf>
    <xf numFmtId="3" fontId="5" fillId="0" borderId="20" xfId="33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187" fontId="5" fillId="0" borderId="13" xfId="33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187" fontId="85" fillId="0" borderId="10" xfId="33" applyNumberFormat="1" applyFont="1" applyBorder="1" applyAlignment="1">
      <alignment horizontal="center"/>
    </xf>
    <xf numFmtId="187" fontId="85" fillId="0" borderId="12" xfId="33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87" fontId="85" fillId="0" borderId="12" xfId="33" applyNumberFormat="1" applyFont="1" applyBorder="1" applyAlignment="1">
      <alignment horizontal="center"/>
    </xf>
    <xf numFmtId="187" fontId="5" fillId="0" borderId="13" xfId="33" applyNumberFormat="1" applyFont="1" applyBorder="1" applyAlignment="1">
      <alignment/>
    </xf>
    <xf numFmtId="187" fontId="5" fillId="0" borderId="19" xfId="33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87" fontId="85" fillId="0" borderId="19" xfId="33" applyNumberFormat="1" applyFont="1" applyBorder="1" applyAlignment="1">
      <alignment/>
    </xf>
    <xf numFmtId="187" fontId="5" fillId="0" borderId="20" xfId="33" applyNumberFormat="1" applyFont="1" applyBorder="1" applyAlignment="1">
      <alignment/>
    </xf>
    <xf numFmtId="0" fontId="85" fillId="0" borderId="0" xfId="0" applyFont="1" applyBorder="1" applyAlignment="1">
      <alignment horizontal="center"/>
    </xf>
    <xf numFmtId="187" fontId="85" fillId="0" borderId="19" xfId="33" applyNumberFormat="1" applyFont="1" applyBorder="1" applyAlignment="1">
      <alignment horizontal="center"/>
    </xf>
    <xf numFmtId="0" fontId="85" fillId="33" borderId="0" xfId="0" applyFont="1" applyFill="1" applyBorder="1" applyAlignment="1">
      <alignment vertical="center"/>
    </xf>
    <xf numFmtId="0" fontId="84" fillId="0" borderId="19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187" fontId="85" fillId="0" borderId="15" xfId="33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187" fontId="12" fillId="0" borderId="0" xfId="0" applyNumberFormat="1" applyFont="1" applyBorder="1" applyAlignment="1">
      <alignment/>
    </xf>
    <xf numFmtId="187" fontId="10" fillId="0" borderId="0" xfId="33" applyNumberFormat="1" applyFont="1" applyBorder="1" applyAlignment="1">
      <alignment/>
    </xf>
    <xf numFmtId="187" fontId="84" fillId="0" borderId="0" xfId="0" applyNumberFormat="1" applyFont="1" applyBorder="1" applyAlignment="1">
      <alignment/>
    </xf>
    <xf numFmtId="0" fontId="9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/>
    </xf>
    <xf numFmtId="187" fontId="85" fillId="0" borderId="13" xfId="33" applyNumberFormat="1" applyFont="1" applyBorder="1" applyAlignment="1">
      <alignment horizontal="left"/>
    </xf>
    <xf numFmtId="0" fontId="95" fillId="0" borderId="0" xfId="0" applyFont="1" applyAlignment="1">
      <alignment vertical="center"/>
    </xf>
    <xf numFmtId="0" fontId="85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187" fontId="85" fillId="0" borderId="10" xfId="33" applyNumberFormat="1" applyFont="1" applyBorder="1" applyAlignment="1">
      <alignment horizontal="center"/>
    </xf>
    <xf numFmtId="187" fontId="85" fillId="0" borderId="12" xfId="33" applyNumberFormat="1" applyFont="1" applyBorder="1" applyAlignment="1">
      <alignment horizontal="center"/>
    </xf>
    <xf numFmtId="187" fontId="85" fillId="0" borderId="15" xfId="33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3" fontId="85" fillId="0" borderId="13" xfId="0" applyNumberFormat="1" applyFont="1" applyBorder="1" applyAlignment="1">
      <alignment horizontal="right"/>
    </xf>
    <xf numFmtId="187" fontId="85" fillId="0" borderId="19" xfId="33" applyNumberFormat="1" applyFont="1" applyBorder="1" applyAlignment="1">
      <alignment horizontal="left"/>
    </xf>
    <xf numFmtId="187" fontId="85" fillId="0" borderId="20" xfId="33" applyNumberFormat="1" applyFont="1" applyBorder="1" applyAlignment="1">
      <alignment horizontal="left"/>
    </xf>
    <xf numFmtId="3" fontId="85" fillId="0" borderId="16" xfId="0" applyNumberFormat="1" applyFont="1" applyBorder="1" applyAlignment="1">
      <alignment/>
    </xf>
    <xf numFmtId="0" fontId="8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7" fontId="85" fillId="0" borderId="11" xfId="33" applyNumberFormat="1" applyFont="1" applyBorder="1" applyAlignment="1">
      <alignment horizontal="right"/>
    </xf>
    <xf numFmtId="187" fontId="85" fillId="0" borderId="16" xfId="33" applyNumberFormat="1" applyFont="1" applyBorder="1" applyAlignment="1">
      <alignment horizontal="center"/>
    </xf>
    <xf numFmtId="3" fontId="85" fillId="0" borderId="12" xfId="0" applyNumberFormat="1" applyFont="1" applyBorder="1" applyAlignment="1">
      <alignment/>
    </xf>
    <xf numFmtId="3" fontId="85" fillId="0" borderId="15" xfId="0" applyNumberFormat="1" applyFont="1" applyBorder="1" applyAlignment="1">
      <alignment/>
    </xf>
    <xf numFmtId="187" fontId="85" fillId="0" borderId="10" xfId="33" applyNumberFormat="1" applyFont="1" applyBorder="1" applyAlignment="1">
      <alignment vertical="top"/>
    </xf>
    <xf numFmtId="187" fontId="85" fillId="0" borderId="12" xfId="33" applyNumberFormat="1" applyFont="1" applyBorder="1" applyAlignment="1">
      <alignment vertical="top"/>
    </xf>
    <xf numFmtId="187" fontId="85" fillId="0" borderId="13" xfId="33" applyNumberFormat="1" applyFont="1" applyBorder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87" fontId="85" fillId="0" borderId="10" xfId="33" applyNumberFormat="1" applyFont="1" applyBorder="1" applyAlignment="1">
      <alignment horizontal="left" vertical="top"/>
    </xf>
    <xf numFmtId="0" fontId="90" fillId="0" borderId="16" xfId="0" applyFont="1" applyBorder="1" applyAlignment="1">
      <alignment/>
    </xf>
    <xf numFmtId="0" fontId="85" fillId="0" borderId="12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5" fillId="0" borderId="10" xfId="33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/>
    </xf>
    <xf numFmtId="187" fontId="85" fillId="0" borderId="0" xfId="0" applyNumberFormat="1" applyFont="1" applyBorder="1" applyAlignment="1">
      <alignment horizontal="center"/>
    </xf>
    <xf numFmtId="0" fontId="84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9" fillId="33" borderId="15" xfId="0" applyFont="1" applyFill="1" applyBorder="1" applyAlignment="1">
      <alignment/>
    </xf>
    <xf numFmtId="0" fontId="89" fillId="0" borderId="15" xfId="0" applyFont="1" applyBorder="1" applyAlignment="1">
      <alignment/>
    </xf>
    <xf numFmtId="0" fontId="89" fillId="0" borderId="15" xfId="0" applyFont="1" applyBorder="1" applyAlignment="1">
      <alignment horizontal="left"/>
    </xf>
    <xf numFmtId="187" fontId="89" fillId="0" borderId="15" xfId="33" applyNumberFormat="1" applyFont="1" applyBorder="1" applyAlignment="1">
      <alignment/>
    </xf>
    <xf numFmtId="0" fontId="88" fillId="0" borderId="16" xfId="0" applyFont="1" applyBorder="1" applyAlignment="1">
      <alignment/>
    </xf>
    <xf numFmtId="187" fontId="90" fillId="0" borderId="10" xfId="33" applyNumberFormat="1" applyFont="1" applyBorder="1" applyAlignment="1">
      <alignment/>
    </xf>
    <xf numFmtId="187" fontId="90" fillId="0" borderId="0" xfId="33" applyNumberFormat="1" applyFont="1" applyAlignment="1">
      <alignment/>
    </xf>
    <xf numFmtId="187" fontId="84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0" fontId="85" fillId="0" borderId="20" xfId="0" applyFont="1" applyFill="1" applyBorder="1" applyAlignment="1">
      <alignment horizontal="center" vertical="center" wrapText="1"/>
    </xf>
    <xf numFmtId="0" fontId="85" fillId="0" borderId="23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5" fillId="0" borderId="13" xfId="33" applyNumberFormat="1" applyFont="1" applyBorder="1" applyAlignment="1">
      <alignment horizontal="right" vertical="center"/>
    </xf>
    <xf numFmtId="187" fontId="5" fillId="0" borderId="13" xfId="33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6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97" fillId="0" borderId="19" xfId="0" applyFont="1" applyBorder="1" applyAlignment="1">
      <alignment horizontal="left" vertical="top" wrapText="1"/>
    </xf>
    <xf numFmtId="0" fontId="97" fillId="0" borderId="10" xfId="0" applyFont="1" applyBorder="1" applyAlignment="1">
      <alignment horizontal="left" vertical="top" wrapText="1"/>
    </xf>
    <xf numFmtId="0" fontId="97" fillId="0" borderId="13" xfId="0" applyFont="1" applyBorder="1" applyAlignment="1">
      <alignment horizontal="left" vertical="top" wrapText="1"/>
    </xf>
    <xf numFmtId="0" fontId="97" fillId="0" borderId="12" xfId="0" applyFont="1" applyBorder="1" applyAlignment="1">
      <alignment horizontal="left" vertical="top" wrapText="1"/>
    </xf>
    <xf numFmtId="0" fontId="84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187" fontId="5" fillId="0" borderId="12" xfId="33" applyNumberFormat="1" applyFont="1" applyBorder="1" applyAlignment="1">
      <alignment horizontal="center" vertical="top"/>
    </xf>
    <xf numFmtId="3" fontId="5" fillId="0" borderId="13" xfId="33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3" fontId="5" fillId="0" borderId="12" xfId="33" applyNumberFormat="1" applyFont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/>
    </xf>
    <xf numFmtId="0" fontId="84" fillId="34" borderId="23" xfId="0" applyFont="1" applyFill="1" applyBorder="1" applyAlignment="1">
      <alignment horizontal="center"/>
    </xf>
    <xf numFmtId="0" fontId="94" fillId="34" borderId="23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top" wrapText="1"/>
    </xf>
    <xf numFmtId="0" fontId="97" fillId="0" borderId="2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5" fillId="0" borderId="17" xfId="33" applyNumberFormat="1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187" fontId="85" fillId="0" borderId="20" xfId="33" applyNumberFormat="1" applyFont="1" applyBorder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187" fontId="15" fillId="0" borderId="12" xfId="33" applyNumberFormat="1" applyFont="1" applyBorder="1" applyAlignment="1">
      <alignment/>
    </xf>
    <xf numFmtId="187" fontId="15" fillId="0" borderId="13" xfId="33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187" fontId="15" fillId="0" borderId="10" xfId="33" applyNumberFormat="1" applyFont="1" applyBorder="1" applyAlignment="1">
      <alignment/>
    </xf>
    <xf numFmtId="187" fontId="15" fillId="0" borderId="11" xfId="33" applyNumberFormat="1" applyFont="1" applyBorder="1" applyAlignment="1">
      <alignment/>
    </xf>
    <xf numFmtId="0" fontId="89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98" fillId="0" borderId="22" xfId="0" applyFont="1" applyBorder="1" applyAlignment="1">
      <alignment horizontal="center" vertical="top" wrapText="1"/>
    </xf>
    <xf numFmtId="0" fontId="98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8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187" fontId="86" fillId="0" borderId="0" xfId="0" applyNumberFormat="1" applyFont="1" applyAlignment="1">
      <alignment/>
    </xf>
    <xf numFmtId="187" fontId="85" fillId="0" borderId="0" xfId="0" applyNumberFormat="1" applyFont="1" applyAlignment="1">
      <alignment/>
    </xf>
    <xf numFmtId="0" fontId="11" fillId="0" borderId="27" xfId="0" applyFont="1" applyBorder="1" applyAlignment="1">
      <alignment horizontal="center" vertical="top" wrapText="1"/>
    </xf>
    <xf numFmtId="3" fontId="85" fillId="0" borderId="15" xfId="0" applyNumberFormat="1" applyFont="1" applyFill="1" applyBorder="1" applyAlignment="1">
      <alignment horizontal="center" vertical="center" wrapText="1"/>
    </xf>
    <xf numFmtId="3" fontId="85" fillId="0" borderId="2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top"/>
    </xf>
    <xf numFmtId="3" fontId="5" fillId="0" borderId="13" xfId="33" applyNumberFormat="1" applyFont="1" applyBorder="1" applyAlignment="1">
      <alignment horizontal="center" vertical="top"/>
    </xf>
    <xf numFmtId="3" fontId="5" fillId="0" borderId="24" xfId="33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10" xfId="33" applyNumberFormat="1" applyFont="1" applyBorder="1" applyAlignment="1">
      <alignment horizontal="center" vertical="top"/>
    </xf>
    <xf numFmtId="3" fontId="5" fillId="0" borderId="15" xfId="33" applyNumberFormat="1" applyFont="1" applyBorder="1" applyAlignment="1">
      <alignment horizontal="center" vertical="center"/>
    </xf>
    <xf numFmtId="3" fontId="5" fillId="0" borderId="23" xfId="33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33" applyNumberFormat="1" applyFont="1" applyBorder="1" applyAlignment="1">
      <alignment horizontal="center" vertical="center"/>
    </xf>
    <xf numFmtId="3" fontId="5" fillId="0" borderId="12" xfId="33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5" fillId="0" borderId="19" xfId="33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84" fillId="0" borderId="21" xfId="0" applyNumberFormat="1" applyFont="1" applyFill="1" applyBorder="1" applyAlignment="1">
      <alignment horizontal="center" vertical="center" wrapText="1"/>
    </xf>
    <xf numFmtId="3" fontId="99" fillId="0" borderId="22" xfId="0" applyNumberFormat="1" applyFont="1" applyBorder="1" applyAlignment="1">
      <alignment horizontal="center" vertical="center"/>
    </xf>
    <xf numFmtId="187" fontId="89" fillId="0" borderId="10" xfId="33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4" fillId="0" borderId="0" xfId="0" applyFont="1" applyAlignment="1">
      <alignment/>
    </xf>
    <xf numFmtId="187" fontId="5" fillId="0" borderId="11" xfId="33" applyNumberFormat="1" applyFont="1" applyBorder="1" applyAlignment="1">
      <alignment/>
    </xf>
    <xf numFmtId="0" fontId="1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187" fontId="5" fillId="33" borderId="10" xfId="33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187" fontId="5" fillId="0" borderId="17" xfId="33" applyNumberFormat="1" applyFont="1" applyBorder="1" applyAlignment="1">
      <alignment/>
    </xf>
    <xf numFmtId="0" fontId="8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89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187" fontId="89" fillId="0" borderId="12" xfId="33" applyNumberFormat="1" applyFont="1" applyBorder="1" applyAlignment="1">
      <alignment/>
    </xf>
    <xf numFmtId="187" fontId="89" fillId="0" borderId="19" xfId="33" applyNumberFormat="1" applyFont="1" applyBorder="1" applyAlignment="1">
      <alignment/>
    </xf>
    <xf numFmtId="0" fontId="89" fillId="33" borderId="10" xfId="0" applyFont="1" applyFill="1" applyBorder="1" applyAlignment="1">
      <alignment horizontal="center"/>
    </xf>
    <xf numFmtId="3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 horizontal="center"/>
    </xf>
    <xf numFmtId="0" fontId="89" fillId="0" borderId="11" xfId="0" applyFont="1" applyBorder="1" applyAlignment="1">
      <alignment/>
    </xf>
    <xf numFmtId="0" fontId="89" fillId="0" borderId="10" xfId="0" applyFont="1" applyBorder="1" applyAlignment="1">
      <alignment/>
    </xf>
    <xf numFmtId="0" fontId="89" fillId="0" borderId="12" xfId="0" applyFont="1" applyBorder="1" applyAlignment="1">
      <alignment horizontal="center"/>
    </xf>
    <xf numFmtId="0" fontId="89" fillId="0" borderId="12" xfId="0" applyFont="1" applyBorder="1" applyAlignment="1">
      <alignment/>
    </xf>
    <xf numFmtId="0" fontId="89" fillId="0" borderId="16" xfId="0" applyFont="1" applyBorder="1" applyAlignment="1">
      <alignment/>
    </xf>
    <xf numFmtId="187" fontId="89" fillId="0" borderId="10" xfId="33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13" xfId="0" applyFont="1" applyBorder="1" applyAlignment="1">
      <alignment/>
    </xf>
    <xf numFmtId="15" fontId="89" fillId="0" borderId="10" xfId="0" applyNumberFormat="1" applyFont="1" applyBorder="1" applyAlignment="1">
      <alignment/>
    </xf>
    <xf numFmtId="187" fontId="89" fillId="0" borderId="12" xfId="33" applyNumberFormat="1" applyFont="1" applyBorder="1" applyAlignment="1">
      <alignment horizontal="left"/>
    </xf>
    <xf numFmtId="187" fontId="89" fillId="0" borderId="15" xfId="33" applyNumberFormat="1" applyFont="1" applyBorder="1" applyAlignment="1">
      <alignment horizontal="left"/>
    </xf>
    <xf numFmtId="0" fontId="89" fillId="33" borderId="12" xfId="0" applyFont="1" applyFill="1" applyBorder="1" applyAlignment="1">
      <alignment/>
    </xf>
    <xf numFmtId="187" fontId="89" fillId="0" borderId="0" xfId="33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187" fontId="89" fillId="0" borderId="18" xfId="33" applyNumberFormat="1" applyFont="1" applyBorder="1" applyAlignment="1">
      <alignment/>
    </xf>
    <xf numFmtId="0" fontId="100" fillId="0" borderId="10" xfId="0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100" fillId="0" borderId="12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0" fillId="0" borderId="16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90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0" fontId="100" fillId="34" borderId="23" xfId="0" applyFont="1" applyFill="1" applyBorder="1" applyAlignment="1">
      <alignment horizontal="center"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0" fillId="0" borderId="12" xfId="0" applyFont="1" applyBorder="1" applyAlignment="1">
      <alignment/>
    </xf>
    <xf numFmtId="0" fontId="90" fillId="0" borderId="12" xfId="0" applyFont="1" applyBorder="1" applyAlignment="1">
      <alignment horizontal="center"/>
    </xf>
    <xf numFmtId="0" fontId="90" fillId="0" borderId="15" xfId="0" applyFont="1" applyBorder="1" applyAlignment="1">
      <alignment/>
    </xf>
    <xf numFmtId="187" fontId="90" fillId="0" borderId="12" xfId="33" applyNumberFormat="1" applyFont="1" applyBorder="1" applyAlignment="1">
      <alignment/>
    </xf>
    <xf numFmtId="187" fontId="90" fillId="0" borderId="15" xfId="33" applyNumberFormat="1" applyFont="1" applyBorder="1" applyAlignment="1">
      <alignment/>
    </xf>
    <xf numFmtId="0" fontId="90" fillId="0" borderId="15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90" fillId="0" borderId="11" xfId="0" applyFont="1" applyBorder="1" applyAlignment="1">
      <alignment/>
    </xf>
    <xf numFmtId="0" fontId="101" fillId="0" borderId="12" xfId="0" applyFont="1" applyBorder="1" applyAlignment="1">
      <alignment/>
    </xf>
    <xf numFmtId="0" fontId="101" fillId="0" borderId="15" xfId="0" applyFont="1" applyBorder="1" applyAlignment="1">
      <alignment/>
    </xf>
    <xf numFmtId="0" fontId="101" fillId="0" borderId="14" xfId="0" applyFont="1" applyBorder="1" applyAlignment="1">
      <alignment/>
    </xf>
    <xf numFmtId="0" fontId="101" fillId="0" borderId="12" xfId="0" applyFont="1" applyBorder="1" applyAlignment="1">
      <alignment horizontal="center"/>
    </xf>
    <xf numFmtId="0" fontId="89" fillId="0" borderId="16" xfId="0" applyFont="1" applyBorder="1" applyAlignment="1">
      <alignment horizontal="left"/>
    </xf>
    <xf numFmtId="0" fontId="102" fillId="0" borderId="0" xfId="0" applyFont="1" applyBorder="1" applyAlignment="1">
      <alignment/>
    </xf>
    <xf numFmtId="187" fontId="89" fillId="0" borderId="0" xfId="33" applyNumberFormat="1" applyFont="1" applyBorder="1" applyAlignment="1">
      <alignment horizontal="left"/>
    </xf>
    <xf numFmtId="187" fontId="89" fillId="0" borderId="16" xfId="33" applyNumberFormat="1" applyFont="1" applyBorder="1" applyAlignment="1">
      <alignment horizontal="left"/>
    </xf>
    <xf numFmtId="0" fontId="89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/>
    </xf>
    <xf numFmtId="187" fontId="90" fillId="0" borderId="10" xfId="33" applyNumberFormat="1" applyFont="1" applyBorder="1" applyAlignment="1">
      <alignment horizontal="center"/>
    </xf>
    <xf numFmtId="0" fontId="90" fillId="0" borderId="14" xfId="0" applyFont="1" applyBorder="1" applyAlignment="1">
      <alignment/>
    </xf>
    <xf numFmtId="0" fontId="90" fillId="0" borderId="17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3" fontId="89" fillId="0" borderId="18" xfId="0" applyNumberFormat="1" applyFont="1" applyBorder="1" applyAlignment="1">
      <alignment/>
    </xf>
    <xf numFmtId="0" fontId="90" fillId="0" borderId="0" xfId="0" applyFont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187" fontId="85" fillId="0" borderId="13" xfId="33" applyNumberFormat="1" applyFont="1" applyBorder="1" applyAlignment="1">
      <alignment/>
    </xf>
    <xf numFmtId="0" fontId="85" fillId="33" borderId="12" xfId="0" applyFont="1" applyFill="1" applyBorder="1" applyAlignment="1">
      <alignment/>
    </xf>
    <xf numFmtId="0" fontId="85" fillId="33" borderId="12" xfId="0" applyFont="1" applyFill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5" fillId="33" borderId="15" xfId="0" applyFont="1" applyFill="1" applyBorder="1" applyAlignment="1">
      <alignment/>
    </xf>
    <xf numFmtId="0" fontId="84" fillId="0" borderId="12" xfId="0" applyFont="1" applyBorder="1" applyAlignment="1">
      <alignment/>
    </xf>
    <xf numFmtId="187" fontId="90" fillId="0" borderId="0" xfId="33" applyNumberFormat="1" applyFont="1" applyBorder="1" applyAlignment="1">
      <alignment/>
    </xf>
    <xf numFmtId="0" fontId="85" fillId="33" borderId="15" xfId="0" applyFont="1" applyFill="1" applyBorder="1" applyAlignment="1">
      <alignment horizontal="center"/>
    </xf>
    <xf numFmtId="193" fontId="85" fillId="0" borderId="10" xfId="33" applyNumberFormat="1" applyFont="1" applyBorder="1" applyAlignment="1">
      <alignment/>
    </xf>
    <xf numFmtId="194" fontId="85" fillId="0" borderId="10" xfId="33" applyNumberFormat="1" applyFont="1" applyBorder="1" applyAlignment="1">
      <alignment/>
    </xf>
    <xf numFmtId="0" fontId="84" fillId="33" borderId="0" xfId="0" applyFont="1" applyFill="1" applyBorder="1" applyAlignment="1">
      <alignment/>
    </xf>
    <xf numFmtId="187" fontId="84" fillId="35" borderId="0" xfId="0" applyNumberFormat="1" applyFont="1" applyFill="1" applyBorder="1" applyAlignment="1">
      <alignment/>
    </xf>
    <xf numFmtId="0" fontId="100" fillId="0" borderId="0" xfId="0" applyFont="1" applyBorder="1" applyAlignment="1">
      <alignment/>
    </xf>
    <xf numFmtId="0" fontId="94" fillId="33" borderId="0" xfId="0" applyFont="1" applyFill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5" fillId="0" borderId="12" xfId="0" applyFont="1" applyBorder="1" applyAlignment="1">
      <alignment/>
    </xf>
    <xf numFmtId="0" fontId="85" fillId="0" borderId="15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84" fillId="0" borderId="0" xfId="0" applyFont="1" applyAlignment="1">
      <alignment horizontal="left"/>
    </xf>
    <xf numFmtId="0" fontId="84" fillId="0" borderId="19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5" fillId="0" borderId="0" xfId="0" applyFont="1" applyAlignment="1">
      <alignment horizontal="center"/>
    </xf>
    <xf numFmtId="2" fontId="85" fillId="0" borderId="15" xfId="0" applyNumberFormat="1" applyFont="1" applyBorder="1" applyAlignment="1">
      <alignment horizontal="center"/>
    </xf>
    <xf numFmtId="2" fontId="85" fillId="0" borderId="16" xfId="0" applyNumberFormat="1" applyFont="1" applyBorder="1" applyAlignment="1">
      <alignment/>
    </xf>
    <xf numFmtId="2" fontId="85" fillId="0" borderId="15" xfId="0" applyNumberFormat="1" applyFont="1" applyBorder="1" applyAlignment="1">
      <alignment/>
    </xf>
    <xf numFmtId="2" fontId="85" fillId="0" borderId="16" xfId="0" applyNumberFormat="1" applyFont="1" applyBorder="1" applyAlignment="1">
      <alignment horizontal="left"/>
    </xf>
    <xf numFmtId="2" fontId="85" fillId="0" borderId="15" xfId="33" applyNumberFormat="1" applyFont="1" applyBorder="1" applyAlignment="1">
      <alignment horizontal="left"/>
    </xf>
    <xf numFmtId="2" fontId="85" fillId="0" borderId="16" xfId="33" applyNumberFormat="1" applyFont="1" applyBorder="1" applyAlignment="1">
      <alignment horizontal="left"/>
    </xf>
    <xf numFmtId="2" fontId="85" fillId="0" borderId="17" xfId="0" applyNumberFormat="1" applyFont="1" applyBorder="1" applyAlignment="1">
      <alignment horizontal="left"/>
    </xf>
    <xf numFmtId="187" fontId="85" fillId="0" borderId="20" xfId="0" applyNumberFormat="1" applyFont="1" applyBorder="1" applyAlignment="1">
      <alignment/>
    </xf>
    <xf numFmtId="0" fontId="8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4" fillId="0" borderId="18" xfId="0" applyFont="1" applyBorder="1" applyAlignment="1">
      <alignment horizontal="center"/>
    </xf>
    <xf numFmtId="0" fontId="85" fillId="0" borderId="0" xfId="0" applyFont="1" applyAlignment="1">
      <alignment horizontal="center"/>
    </xf>
    <xf numFmtId="15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 horizontal="center" vertical="top" wrapText="1"/>
    </xf>
    <xf numFmtId="0" fontId="89" fillId="33" borderId="0" xfId="0" applyFont="1" applyFill="1" applyBorder="1" applyAlignment="1">
      <alignment/>
    </xf>
    <xf numFmtId="0" fontId="87" fillId="0" borderId="15" xfId="0" applyFont="1" applyBorder="1" applyAlignment="1">
      <alignment horizontal="left"/>
    </xf>
    <xf numFmtId="0" fontId="90" fillId="0" borderId="20" xfId="0" applyFont="1" applyBorder="1" applyAlignment="1">
      <alignment horizontal="center"/>
    </xf>
    <xf numFmtId="0" fontId="9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0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0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00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/>
    </xf>
    <xf numFmtId="0" fontId="101" fillId="0" borderId="16" xfId="0" applyFont="1" applyBorder="1" applyAlignment="1">
      <alignment/>
    </xf>
    <xf numFmtId="187" fontId="101" fillId="0" borderId="12" xfId="33" applyNumberFormat="1" applyFont="1" applyBorder="1" applyAlignment="1">
      <alignment/>
    </xf>
    <xf numFmtId="0" fontId="101" fillId="0" borderId="11" xfId="0" applyFont="1" applyBorder="1" applyAlignment="1">
      <alignment/>
    </xf>
    <xf numFmtId="0" fontId="101" fillId="0" borderId="18" xfId="0" applyFont="1" applyBorder="1" applyAlignment="1">
      <alignment/>
    </xf>
    <xf numFmtId="187" fontId="101" fillId="0" borderId="10" xfId="33" applyNumberFormat="1" applyFont="1" applyBorder="1" applyAlignment="1">
      <alignment/>
    </xf>
    <xf numFmtId="187" fontId="15" fillId="0" borderId="15" xfId="33" applyNumberFormat="1" applyFont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/>
    </xf>
    <xf numFmtId="187" fontId="90" fillId="0" borderId="19" xfId="33" applyNumberFormat="1" applyFont="1" applyBorder="1" applyAlignment="1">
      <alignment/>
    </xf>
    <xf numFmtId="0" fontId="90" fillId="0" borderId="2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20" fillId="34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34" borderId="23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90" fillId="0" borderId="18" xfId="0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03" fillId="0" borderId="10" xfId="0" applyFont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103" fillId="0" borderId="12" xfId="0" applyFont="1" applyBorder="1" applyAlignment="1">
      <alignment horizontal="center"/>
    </xf>
    <xf numFmtId="187" fontId="89" fillId="0" borderId="13" xfId="33" applyNumberFormat="1" applyFont="1" applyBorder="1" applyAlignment="1">
      <alignment/>
    </xf>
    <xf numFmtId="187" fontId="90" fillId="0" borderId="15" xfId="33" applyNumberFormat="1" applyFont="1" applyBorder="1" applyAlignment="1">
      <alignment horizontal="center"/>
    </xf>
    <xf numFmtId="15" fontId="8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100" fillId="0" borderId="0" xfId="0" applyNumberFormat="1" applyFont="1" applyAlignment="1">
      <alignment/>
    </xf>
    <xf numFmtId="187" fontId="90" fillId="0" borderId="0" xfId="0" applyNumberFormat="1" applyFont="1" applyAlignment="1">
      <alignment/>
    </xf>
    <xf numFmtId="0" fontId="90" fillId="0" borderId="13" xfId="0" applyFont="1" applyBorder="1" applyAlignment="1">
      <alignment/>
    </xf>
    <xf numFmtId="3" fontId="85" fillId="0" borderId="0" xfId="0" applyNumberFormat="1" applyFont="1" applyBorder="1" applyAlignment="1">
      <alignment horizontal="left"/>
    </xf>
    <xf numFmtId="0" fontId="85" fillId="0" borderId="0" xfId="0" applyFont="1" applyBorder="1" applyAlignment="1">
      <alignment horizontal="left" vertical="top" wrapText="1"/>
    </xf>
    <xf numFmtId="187" fontId="90" fillId="0" borderId="0" xfId="33" applyNumberFormat="1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187" fontId="90" fillId="0" borderId="12" xfId="33" applyNumberFormat="1" applyFont="1" applyBorder="1" applyAlignment="1">
      <alignment horizontal="center"/>
    </xf>
    <xf numFmtId="0" fontId="104" fillId="0" borderId="12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3" fontId="89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85" fillId="0" borderId="10" xfId="0" applyFont="1" applyFill="1" applyBorder="1" applyAlignment="1">
      <alignment horizontal="left" vertical="center" wrapText="1"/>
    </xf>
    <xf numFmtId="3" fontId="85" fillId="0" borderId="10" xfId="0" applyNumberFormat="1" applyFont="1" applyFill="1" applyBorder="1" applyAlignment="1">
      <alignment horizontal="right" vertical="center"/>
    </xf>
    <xf numFmtId="3" fontId="85" fillId="0" borderId="10" xfId="0" applyNumberFormat="1" applyFont="1" applyFill="1" applyBorder="1" applyAlignment="1">
      <alignment horizontal="center" vertical="center"/>
    </xf>
    <xf numFmtId="0" fontId="85" fillId="0" borderId="12" xfId="0" applyFont="1" applyBorder="1" applyAlignment="1">
      <alignment wrapText="1"/>
    </xf>
    <xf numFmtId="0" fontId="90" fillId="0" borderId="0" xfId="0" applyFont="1" applyBorder="1" applyAlignment="1">
      <alignment horizontal="right"/>
    </xf>
    <xf numFmtId="0" fontId="90" fillId="0" borderId="11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0" fillId="0" borderId="11" xfId="0" applyFont="1" applyBorder="1" applyAlignment="1">
      <alignment horizontal="center"/>
    </xf>
    <xf numFmtId="0" fontId="90" fillId="0" borderId="0" xfId="0" applyFont="1" applyBorder="1" applyAlignment="1">
      <alignment horizontal="center" vertical="top" wrapText="1"/>
    </xf>
    <xf numFmtId="0" fontId="90" fillId="0" borderId="18" xfId="0" applyFont="1" applyBorder="1" applyAlignment="1">
      <alignment horizontal="left"/>
    </xf>
    <xf numFmtId="0" fontId="90" fillId="0" borderId="14" xfId="0" applyFont="1" applyBorder="1" applyAlignment="1">
      <alignment horizontal="left"/>
    </xf>
    <xf numFmtId="187" fontId="15" fillId="0" borderId="12" xfId="33" applyNumberFormat="1" applyFont="1" applyBorder="1" applyAlignment="1">
      <alignment horizontal="center"/>
    </xf>
    <xf numFmtId="187" fontId="15" fillId="0" borderId="10" xfId="33" applyNumberFormat="1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187" fontId="90" fillId="0" borderId="10" xfId="33" applyNumberFormat="1" applyFont="1" applyBorder="1" applyAlignment="1">
      <alignment horizontal="center" vertical="top"/>
    </xf>
    <xf numFmtId="0" fontId="90" fillId="0" borderId="0" xfId="0" applyFont="1" applyBorder="1" applyAlignment="1">
      <alignment horizontal="left" vertical="top" wrapText="1"/>
    </xf>
    <xf numFmtId="0" fontId="10" fillId="19" borderId="0" xfId="0" applyFont="1" applyFill="1" applyAlignment="1">
      <alignment horizontal="center"/>
    </xf>
    <xf numFmtId="0" fontId="20" fillId="19" borderId="27" xfId="0" applyFont="1" applyFill="1" applyBorder="1" applyAlignment="1">
      <alignment horizontal="center"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19" borderId="12" xfId="0" applyFont="1" applyFill="1" applyBorder="1" applyAlignment="1">
      <alignment horizontal="center" vertical="top" wrapText="1"/>
    </xf>
    <xf numFmtId="187" fontId="10" fillId="19" borderId="19" xfId="33" applyNumberFormat="1" applyFont="1" applyFill="1" applyBorder="1" applyAlignment="1">
      <alignment horizontal="center" vertical="top"/>
    </xf>
    <xf numFmtId="3" fontId="85" fillId="19" borderId="15" xfId="0" applyNumberFormat="1" applyFont="1" applyFill="1" applyBorder="1" applyAlignment="1">
      <alignment horizontal="center" vertical="center" wrapText="1"/>
    </xf>
    <xf numFmtId="3" fontId="5" fillId="19" borderId="13" xfId="33" applyNumberFormat="1" applyFont="1" applyFill="1" applyBorder="1" applyAlignment="1">
      <alignment horizontal="center" vertical="top"/>
    </xf>
    <xf numFmtId="3" fontId="4" fillId="19" borderId="0" xfId="0" applyNumberFormat="1" applyFont="1" applyFill="1" applyBorder="1" applyAlignment="1">
      <alignment horizontal="center" vertical="center"/>
    </xf>
    <xf numFmtId="0" fontId="11" fillId="19" borderId="27" xfId="0" applyFont="1" applyFill="1" applyBorder="1" applyAlignment="1">
      <alignment horizontal="center" vertical="top" wrapText="1"/>
    </xf>
    <xf numFmtId="0" fontId="11" fillId="19" borderId="10" xfId="0" applyFont="1" applyFill="1" applyBorder="1" applyAlignment="1">
      <alignment horizontal="center" vertical="top" wrapText="1"/>
    </xf>
    <xf numFmtId="0" fontId="11" fillId="19" borderId="15" xfId="0" applyFont="1" applyFill="1" applyBorder="1" applyAlignment="1">
      <alignment horizontal="center" vertical="top" wrapText="1"/>
    </xf>
    <xf numFmtId="3" fontId="5" fillId="19" borderId="10" xfId="33" applyNumberFormat="1" applyFont="1" applyFill="1" applyBorder="1" applyAlignment="1">
      <alignment horizontal="center" vertical="top"/>
    </xf>
    <xf numFmtId="3" fontId="94" fillId="19" borderId="15" xfId="0" applyNumberFormat="1" applyFont="1" applyFill="1" applyBorder="1" applyAlignment="1">
      <alignment horizontal="center" vertical="center" wrapText="1"/>
    </xf>
    <xf numFmtId="3" fontId="5" fillId="19" borderId="13" xfId="33" applyNumberFormat="1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center" vertical="top" wrapText="1"/>
    </xf>
    <xf numFmtId="3" fontId="5" fillId="19" borderId="19" xfId="33" applyNumberFormat="1" applyFont="1" applyFill="1" applyBorder="1" applyAlignment="1">
      <alignment horizontal="center" vertical="center"/>
    </xf>
    <xf numFmtId="3" fontId="89" fillId="19" borderId="15" xfId="0" applyNumberFormat="1" applyFont="1" applyFill="1" applyBorder="1" applyAlignment="1">
      <alignment horizontal="center" vertical="center" wrapText="1"/>
    </xf>
    <xf numFmtId="187" fontId="10" fillId="19" borderId="0" xfId="33" applyNumberFormat="1" applyFont="1" applyFill="1" applyAlignment="1">
      <alignment horizontal="center"/>
    </xf>
    <xf numFmtId="187" fontId="10" fillId="19" borderId="0" xfId="0" applyNumberFormat="1" applyFont="1" applyFill="1" applyAlignment="1">
      <alignment horizontal="center"/>
    </xf>
    <xf numFmtId="3" fontId="5" fillId="0" borderId="15" xfId="0" applyNumberFormat="1" applyFont="1" applyBorder="1" applyAlignment="1">
      <alignment horizontal="center" vertical="center"/>
    </xf>
    <xf numFmtId="0" fontId="85" fillId="0" borderId="23" xfId="0" applyFont="1" applyBorder="1" applyAlignment="1">
      <alignment vertical="top" wrapText="1"/>
    </xf>
    <xf numFmtId="0" fontId="85" fillId="0" borderId="2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187" fontId="5" fillId="0" borderId="10" xfId="33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0" xfId="0" applyNumberFormat="1" applyFont="1" applyAlignment="1">
      <alignment/>
    </xf>
    <xf numFmtId="187" fontId="5" fillId="0" borderId="19" xfId="33" applyNumberFormat="1" applyFont="1" applyBorder="1" applyAlignment="1">
      <alignment horizontal="center"/>
    </xf>
    <xf numFmtId="187" fontId="5" fillId="0" borderId="12" xfId="33" applyNumberFormat="1" applyFont="1" applyBorder="1" applyAlignment="1">
      <alignment horizontal="left"/>
    </xf>
    <xf numFmtId="187" fontId="5" fillId="0" borderId="0" xfId="33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5" fontId="5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187" fontId="5" fillId="0" borderId="19" xfId="33" applyNumberFormat="1" applyFont="1" applyBorder="1" applyAlignment="1">
      <alignment horizontal="left"/>
    </xf>
    <xf numFmtId="187" fontId="5" fillId="0" borderId="11" xfId="33" applyNumberFormat="1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187" fontId="15" fillId="0" borderId="10" xfId="33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194" fontId="5" fillId="0" borderId="10" xfId="33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5" fontId="5" fillId="0" borderId="12" xfId="0" applyNumberFormat="1" applyFont="1" applyBorder="1" applyAlignment="1">
      <alignment/>
    </xf>
    <xf numFmtId="187" fontId="5" fillId="0" borderId="13" xfId="33" applyNumberFormat="1" applyFont="1" applyBorder="1" applyAlignment="1">
      <alignment horizontal="left"/>
    </xf>
    <xf numFmtId="187" fontId="5" fillId="0" borderId="15" xfId="33" applyNumberFormat="1" applyFont="1" applyBorder="1" applyAlignment="1">
      <alignment horizontal="left"/>
    </xf>
    <xf numFmtId="187" fontId="5" fillId="0" borderId="20" xfId="33" applyNumberFormat="1" applyFont="1" applyBorder="1" applyAlignment="1">
      <alignment horizontal="left"/>
    </xf>
    <xf numFmtId="187" fontId="15" fillId="0" borderId="12" xfId="33" applyNumberFormat="1" applyFont="1" applyBorder="1" applyAlignment="1">
      <alignment vertical="top"/>
    </xf>
    <xf numFmtId="0" fontId="15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0" borderId="17" xfId="0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84" fillId="0" borderId="21" xfId="0" applyNumberFormat="1" applyFont="1" applyFill="1" applyBorder="1" applyAlignment="1">
      <alignment horizontal="right" vertical="center" wrapText="1"/>
    </xf>
    <xf numFmtId="0" fontId="89" fillId="0" borderId="0" xfId="0" applyFont="1" applyBorder="1" applyAlignment="1">
      <alignment horizontal="center"/>
    </xf>
    <xf numFmtId="3" fontId="85" fillId="0" borderId="13" xfId="0" applyNumberFormat="1" applyFont="1" applyFill="1" applyBorder="1" applyAlignment="1">
      <alignment horizontal="center" vertical="center" wrapText="1"/>
    </xf>
    <xf numFmtId="3" fontId="85" fillId="0" borderId="12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left" wrapText="1"/>
    </xf>
    <xf numFmtId="3" fontId="89" fillId="0" borderId="12" xfId="0" applyNumberFormat="1" applyFont="1" applyBorder="1" applyAlignment="1">
      <alignment horizontal="center" vertical="center"/>
    </xf>
    <xf numFmtId="3" fontId="89" fillId="0" borderId="12" xfId="33" applyNumberFormat="1" applyFont="1" applyBorder="1" applyAlignment="1">
      <alignment horizontal="right" vertical="center"/>
    </xf>
    <xf numFmtId="3" fontId="89" fillId="0" borderId="15" xfId="0" applyNumberFormat="1" applyFont="1" applyBorder="1" applyAlignment="1">
      <alignment horizontal="center" vertical="center"/>
    </xf>
    <xf numFmtId="3" fontId="89" fillId="0" borderId="15" xfId="33" applyNumberFormat="1" applyFont="1" applyBorder="1" applyAlignment="1">
      <alignment horizontal="right" vertical="center"/>
    </xf>
    <xf numFmtId="3" fontId="89" fillId="0" borderId="15" xfId="0" applyNumberFormat="1" applyFont="1" applyFill="1" applyBorder="1" applyAlignment="1">
      <alignment horizontal="center" vertical="center" wrapText="1"/>
    </xf>
    <xf numFmtId="3" fontId="89" fillId="0" borderId="15" xfId="0" applyNumberFormat="1" applyFont="1" applyFill="1" applyBorder="1" applyAlignment="1">
      <alignment horizontal="right" vertical="center" wrapText="1"/>
    </xf>
    <xf numFmtId="0" fontId="90" fillId="0" borderId="13" xfId="0" applyFont="1" applyBorder="1" applyAlignment="1">
      <alignment horizontal="center"/>
    </xf>
    <xf numFmtId="0" fontId="104" fillId="0" borderId="14" xfId="0" applyFont="1" applyBorder="1" applyAlignment="1">
      <alignment horizontal="center"/>
    </xf>
    <xf numFmtId="0" fontId="89" fillId="0" borderId="12" xfId="0" applyFont="1" applyBorder="1" applyAlignment="1">
      <alignment horizontal="left" wrapText="1"/>
    </xf>
    <xf numFmtId="0" fontId="89" fillId="0" borderId="12" xfId="0" applyFont="1" applyBorder="1" applyAlignment="1">
      <alignment horizontal="center" vertical="center"/>
    </xf>
    <xf numFmtId="3" fontId="89" fillId="0" borderId="12" xfId="0" applyNumberFormat="1" applyFont="1" applyBorder="1" applyAlignment="1">
      <alignment horizontal="right" vertical="center"/>
    </xf>
    <xf numFmtId="0" fontId="89" fillId="0" borderId="15" xfId="0" applyFont="1" applyBorder="1" applyAlignment="1">
      <alignment horizontal="center" vertical="center"/>
    </xf>
    <xf numFmtId="0" fontId="105" fillId="0" borderId="0" xfId="0" applyFont="1" applyAlignment="1">
      <alignment/>
    </xf>
    <xf numFmtId="0" fontId="8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187" fontId="11" fillId="0" borderId="28" xfId="33" applyNumberFormat="1" applyFont="1" applyBorder="1" applyAlignment="1">
      <alignment horizontal="center" wrapText="1"/>
    </xf>
    <xf numFmtId="187" fontId="11" fillId="0" borderId="29" xfId="33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06" fillId="0" borderId="23" xfId="0" applyFont="1" applyBorder="1" applyAlignment="1">
      <alignment horizontal="center"/>
    </xf>
    <xf numFmtId="0" fontId="106" fillId="19" borderId="23" xfId="0" applyFont="1" applyFill="1" applyBorder="1" applyAlignment="1">
      <alignment horizontal="center"/>
    </xf>
    <xf numFmtId="0" fontId="107" fillId="19" borderId="23" xfId="0" applyFont="1" applyFill="1" applyBorder="1" applyAlignment="1">
      <alignment horizontal="center"/>
    </xf>
    <xf numFmtId="0" fontId="2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87" fontId="20" fillId="0" borderId="28" xfId="33" applyNumberFormat="1" applyFont="1" applyBorder="1" applyAlignment="1">
      <alignment horizontal="center" wrapText="1"/>
    </xf>
    <xf numFmtId="187" fontId="20" fillId="0" borderId="29" xfId="33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0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85" fillId="0" borderId="10" xfId="0" applyFont="1" applyBorder="1" applyAlignment="1">
      <alignment horizontal="left" vertical="top" wrapText="1"/>
    </xf>
    <xf numFmtId="0" fontId="85" fillId="0" borderId="12" xfId="0" applyFont="1" applyBorder="1" applyAlignment="1">
      <alignment horizontal="left" vertical="top" wrapText="1"/>
    </xf>
    <xf numFmtId="0" fontId="85" fillId="0" borderId="15" xfId="0" applyFont="1" applyBorder="1" applyAlignment="1">
      <alignment horizontal="left" vertical="top" wrapText="1"/>
    </xf>
    <xf numFmtId="0" fontId="108" fillId="0" borderId="12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4" fillId="33" borderId="10" xfId="0" applyFont="1" applyFill="1" applyBorder="1" applyAlignment="1">
      <alignment horizontal="center" vertical="center"/>
    </xf>
    <xf numFmtId="0" fontId="91" fillId="33" borderId="12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100" fillId="0" borderId="10" xfId="0" applyFont="1" applyBorder="1" applyAlignment="1">
      <alignment horizontal="center" vertical="top" wrapText="1"/>
    </xf>
    <xf numFmtId="0" fontId="100" fillId="0" borderId="12" xfId="0" applyFont="1" applyBorder="1" applyAlignment="1">
      <alignment horizontal="center" vertical="top" wrapText="1"/>
    </xf>
    <xf numFmtId="0" fontId="100" fillId="0" borderId="15" xfId="0" applyFont="1" applyBorder="1" applyAlignment="1">
      <alignment horizontal="center" vertical="top" wrapText="1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4" fillId="0" borderId="19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84" fillId="0" borderId="15" xfId="0" applyFont="1" applyBorder="1" applyAlignment="1">
      <alignment horizontal="center" vertical="top" wrapText="1"/>
    </xf>
    <xf numFmtId="187" fontId="5" fillId="0" borderId="10" xfId="33" applyNumberFormat="1" applyFont="1" applyBorder="1" applyAlignment="1">
      <alignment horizontal="center" vertical="top" wrapText="1"/>
    </xf>
    <xf numFmtId="187" fontId="5" fillId="0" borderId="12" xfId="33" applyNumberFormat="1" applyFont="1" applyBorder="1" applyAlignment="1">
      <alignment horizontal="center" vertical="top" wrapText="1"/>
    </xf>
    <xf numFmtId="187" fontId="5" fillId="0" borderId="15" xfId="33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187" fontId="85" fillId="0" borderId="10" xfId="33" applyNumberFormat="1" applyFont="1" applyBorder="1" applyAlignment="1">
      <alignment horizontal="center" vertical="top" wrapText="1"/>
    </xf>
    <xf numFmtId="187" fontId="85" fillId="0" borderId="12" xfId="33" applyNumberFormat="1" applyFont="1" applyBorder="1" applyAlignment="1">
      <alignment horizontal="center" vertical="top" wrapText="1"/>
    </xf>
    <xf numFmtId="187" fontId="85" fillId="0" borderId="15" xfId="33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top" wrapText="1"/>
    </xf>
    <xf numFmtId="0" fontId="85" fillId="0" borderId="15" xfId="0" applyFont="1" applyBorder="1" applyAlignment="1">
      <alignment horizontal="center" vertical="top" wrapText="1"/>
    </xf>
    <xf numFmtId="0" fontId="8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top" wrapText="1"/>
    </xf>
    <xf numFmtId="0" fontId="89" fillId="0" borderId="12" xfId="0" applyFont="1" applyBorder="1" applyAlignment="1">
      <alignment horizontal="center" vertical="top" wrapText="1"/>
    </xf>
    <xf numFmtId="0" fontId="89" fillId="0" borderId="1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0" fontId="90" fillId="0" borderId="12" xfId="0" applyFont="1" applyBorder="1" applyAlignment="1">
      <alignment horizontal="left" vertical="top" wrapText="1"/>
    </xf>
    <xf numFmtId="0" fontId="90" fillId="0" borderId="15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5" fillId="33" borderId="23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187" fontId="15" fillId="0" borderId="23" xfId="33" applyNumberFormat="1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187" fontId="15" fillId="0" borderId="23" xfId="33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87" fontId="15" fillId="0" borderId="10" xfId="33" applyNumberFormat="1" applyFont="1" applyBorder="1" applyAlignment="1">
      <alignment horizontal="center" vertical="top" wrapText="1"/>
    </xf>
    <xf numFmtId="187" fontId="15" fillId="0" borderId="12" xfId="33" applyNumberFormat="1" applyFont="1" applyBorder="1" applyAlignment="1">
      <alignment horizontal="center" vertical="top" wrapText="1"/>
    </xf>
    <xf numFmtId="187" fontId="15" fillId="0" borderId="15" xfId="33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center" vertical="top"/>
    </xf>
    <xf numFmtId="0" fontId="20" fillId="0" borderId="1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609600</xdr:colOff>
      <xdr:row>19</xdr:row>
      <xdr:rowOff>257175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8677275" y="5514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41</xdr:row>
      <xdr:rowOff>0</xdr:rowOff>
    </xdr:from>
    <xdr:ext cx="0" cy="581025"/>
    <xdr:sp fLocksText="0">
      <xdr:nvSpPr>
        <xdr:cNvPr id="2" name="Text Box 6"/>
        <xdr:cNvSpPr txBox="1">
          <a:spLocks noChangeArrowheads="1"/>
        </xdr:cNvSpPr>
      </xdr:nvSpPr>
      <xdr:spPr>
        <a:xfrm>
          <a:off x="8677275" y="110871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44</xdr:row>
      <xdr:rowOff>257175</xdr:rowOff>
    </xdr:from>
    <xdr:ext cx="0" cy="361950"/>
    <xdr:sp fLocksText="0">
      <xdr:nvSpPr>
        <xdr:cNvPr id="3" name="Text Box 7"/>
        <xdr:cNvSpPr txBox="1">
          <a:spLocks noChangeArrowheads="1"/>
        </xdr:cNvSpPr>
      </xdr:nvSpPr>
      <xdr:spPr>
        <a:xfrm>
          <a:off x="8677275" y="12344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61</xdr:row>
      <xdr:rowOff>0</xdr:rowOff>
    </xdr:from>
    <xdr:ext cx="0" cy="361950"/>
    <xdr:sp fLocksText="0">
      <xdr:nvSpPr>
        <xdr:cNvPr id="4" name="Text Box 8"/>
        <xdr:cNvSpPr txBox="1">
          <a:spLocks noChangeArrowheads="1"/>
        </xdr:cNvSpPr>
      </xdr:nvSpPr>
      <xdr:spPr>
        <a:xfrm>
          <a:off x="8677275" y="169545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61</xdr:row>
      <xdr:rowOff>247650</xdr:rowOff>
    </xdr:from>
    <xdr:ext cx="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8677275" y="17202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6" name="Text Box 10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40</xdr:row>
      <xdr:rowOff>0</xdr:rowOff>
    </xdr:from>
    <xdr:ext cx="0" cy="180975"/>
    <xdr:sp fLocksText="0">
      <xdr:nvSpPr>
        <xdr:cNvPr id="7" name="Text Box 5"/>
        <xdr:cNvSpPr txBox="1">
          <a:spLocks noChangeArrowheads="1"/>
        </xdr:cNvSpPr>
      </xdr:nvSpPr>
      <xdr:spPr>
        <a:xfrm>
          <a:off x="8677275" y="10820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56</xdr:row>
      <xdr:rowOff>0</xdr:rowOff>
    </xdr:from>
    <xdr:ext cx="0" cy="581025"/>
    <xdr:sp fLocksText="0">
      <xdr:nvSpPr>
        <xdr:cNvPr id="8" name="Text Box 6"/>
        <xdr:cNvSpPr txBox="1">
          <a:spLocks noChangeArrowheads="1"/>
        </xdr:cNvSpPr>
      </xdr:nvSpPr>
      <xdr:spPr>
        <a:xfrm>
          <a:off x="8677275" y="15230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57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8677275" y="15706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58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8677275" y="15963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59</xdr:row>
      <xdr:rowOff>0</xdr:rowOff>
    </xdr:from>
    <xdr:ext cx="0" cy="447675"/>
    <xdr:sp fLocksText="0">
      <xdr:nvSpPr>
        <xdr:cNvPr id="11" name="Text Box 6"/>
        <xdr:cNvSpPr txBox="1">
          <a:spLocks noChangeArrowheads="1"/>
        </xdr:cNvSpPr>
      </xdr:nvSpPr>
      <xdr:spPr>
        <a:xfrm>
          <a:off x="8677275" y="162210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60</xdr:row>
      <xdr:rowOff>0</xdr:rowOff>
    </xdr:from>
    <xdr:ext cx="0" cy="581025"/>
    <xdr:sp fLocksText="0">
      <xdr:nvSpPr>
        <xdr:cNvPr id="12" name="Text Box 6"/>
        <xdr:cNvSpPr txBox="1">
          <a:spLocks noChangeArrowheads="1"/>
        </xdr:cNvSpPr>
      </xdr:nvSpPr>
      <xdr:spPr>
        <a:xfrm>
          <a:off x="8677275" y="164782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7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18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4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25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1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32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4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55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7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68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1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82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4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95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1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102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9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110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609600</xdr:colOff>
      <xdr:row>11</xdr:row>
      <xdr:rowOff>257175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21250275" y="3381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26</xdr:row>
      <xdr:rowOff>0</xdr:rowOff>
    </xdr:from>
    <xdr:ext cx="0" cy="666750"/>
    <xdr:sp fLocksText="0">
      <xdr:nvSpPr>
        <xdr:cNvPr id="2" name="Text Box 6"/>
        <xdr:cNvSpPr txBox="1">
          <a:spLocks noChangeArrowheads="1"/>
        </xdr:cNvSpPr>
      </xdr:nvSpPr>
      <xdr:spPr>
        <a:xfrm>
          <a:off x="21250275" y="7553325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29</xdr:row>
      <xdr:rowOff>257175</xdr:rowOff>
    </xdr:from>
    <xdr:ext cx="0" cy="361950"/>
    <xdr:sp fLocksText="0">
      <xdr:nvSpPr>
        <xdr:cNvPr id="3" name="Text Box 7"/>
        <xdr:cNvSpPr txBox="1">
          <a:spLocks noChangeArrowheads="1"/>
        </xdr:cNvSpPr>
      </xdr:nvSpPr>
      <xdr:spPr>
        <a:xfrm>
          <a:off x="21250275" y="9029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38</xdr:row>
      <xdr:rowOff>247650</xdr:rowOff>
    </xdr:from>
    <xdr:ext cx="0" cy="190500"/>
    <xdr:sp fLocksText="0">
      <xdr:nvSpPr>
        <xdr:cNvPr id="4" name="Text Box 9"/>
        <xdr:cNvSpPr txBox="1">
          <a:spLocks noChangeArrowheads="1"/>
        </xdr:cNvSpPr>
      </xdr:nvSpPr>
      <xdr:spPr>
        <a:xfrm>
          <a:off x="21250275" y="12068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5" name="Text Box 10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25</xdr:row>
      <xdr:rowOff>0</xdr:rowOff>
    </xdr:from>
    <xdr:ext cx="0" cy="180975"/>
    <xdr:sp fLocksText="0">
      <xdr:nvSpPr>
        <xdr:cNvPr id="6" name="Text Box 5"/>
        <xdr:cNvSpPr txBox="1">
          <a:spLocks noChangeArrowheads="1"/>
        </xdr:cNvSpPr>
      </xdr:nvSpPr>
      <xdr:spPr>
        <a:xfrm>
          <a:off x="21250275" y="7286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36</xdr:row>
      <xdr:rowOff>0</xdr:rowOff>
    </xdr:from>
    <xdr:ext cx="0" cy="542925"/>
    <xdr:sp fLocksText="0">
      <xdr:nvSpPr>
        <xdr:cNvPr id="7" name="Text Box 6"/>
        <xdr:cNvSpPr txBox="1">
          <a:spLocks noChangeArrowheads="1"/>
        </xdr:cNvSpPr>
      </xdr:nvSpPr>
      <xdr:spPr>
        <a:xfrm>
          <a:off x="21250275" y="106299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37</xdr:row>
      <xdr:rowOff>0</xdr:rowOff>
    </xdr:from>
    <xdr:ext cx="0" cy="581025"/>
    <xdr:sp fLocksText="0">
      <xdr:nvSpPr>
        <xdr:cNvPr id="8" name="Text Box 6"/>
        <xdr:cNvSpPr txBox="1">
          <a:spLocks noChangeArrowheads="1"/>
        </xdr:cNvSpPr>
      </xdr:nvSpPr>
      <xdr:spPr>
        <a:xfrm>
          <a:off x="21250275" y="11344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37</xdr:row>
      <xdr:rowOff>0</xdr:rowOff>
    </xdr:from>
    <xdr:ext cx="0" cy="581025"/>
    <xdr:sp fLocksText="0">
      <xdr:nvSpPr>
        <xdr:cNvPr id="9" name="Text Box 6"/>
        <xdr:cNvSpPr txBox="1">
          <a:spLocks noChangeArrowheads="1"/>
        </xdr:cNvSpPr>
      </xdr:nvSpPr>
      <xdr:spPr>
        <a:xfrm>
          <a:off x="21250275" y="11344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39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21250275" y="12077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39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21250275" y="12077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39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21250275" y="12077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39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21250275" y="12077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4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15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1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22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28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29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1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52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4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65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6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78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79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1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92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6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98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99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6" name="Text Box 8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190500"/>
    <xdr:sp fLocksText="0">
      <xdr:nvSpPr>
        <xdr:cNvPr id="107" name="Text Box 9"/>
        <xdr:cNvSpPr txBox="1">
          <a:spLocks noChangeArrowheads="1"/>
        </xdr:cNvSpPr>
      </xdr:nvSpPr>
      <xdr:spPr>
        <a:xfrm>
          <a:off x="21250275" y="14582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10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11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609600</xdr:colOff>
      <xdr:row>49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21250275" y="14582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609600</xdr:colOff>
      <xdr:row>18</xdr:row>
      <xdr:rowOff>257175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8820150" y="58388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37</xdr:row>
      <xdr:rowOff>0</xdr:rowOff>
    </xdr:from>
    <xdr:ext cx="0" cy="666750"/>
    <xdr:sp fLocksText="0">
      <xdr:nvSpPr>
        <xdr:cNvPr id="2" name="Text Box 6"/>
        <xdr:cNvSpPr txBox="1">
          <a:spLocks noChangeArrowheads="1"/>
        </xdr:cNvSpPr>
      </xdr:nvSpPr>
      <xdr:spPr>
        <a:xfrm>
          <a:off x="8820150" y="1171575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40</xdr:row>
      <xdr:rowOff>257175</xdr:rowOff>
    </xdr:from>
    <xdr:ext cx="0" cy="361950"/>
    <xdr:sp fLocksText="0">
      <xdr:nvSpPr>
        <xdr:cNvPr id="3" name="Text Box 7"/>
        <xdr:cNvSpPr txBox="1">
          <a:spLocks noChangeArrowheads="1"/>
        </xdr:cNvSpPr>
      </xdr:nvSpPr>
      <xdr:spPr>
        <a:xfrm>
          <a:off x="8820150" y="13192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55</xdr:row>
      <xdr:rowOff>0</xdr:rowOff>
    </xdr:from>
    <xdr:ext cx="0" cy="361950"/>
    <xdr:sp fLocksText="0">
      <xdr:nvSpPr>
        <xdr:cNvPr id="4" name="Text Box 8"/>
        <xdr:cNvSpPr txBox="1">
          <a:spLocks noChangeArrowheads="1"/>
        </xdr:cNvSpPr>
      </xdr:nvSpPr>
      <xdr:spPr>
        <a:xfrm>
          <a:off x="8820150" y="17992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55</xdr:row>
      <xdr:rowOff>247650</xdr:rowOff>
    </xdr:from>
    <xdr:ext cx="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8820150" y="18240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6" name="Text Box 10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36</xdr:row>
      <xdr:rowOff>0</xdr:rowOff>
    </xdr:from>
    <xdr:ext cx="0" cy="180975"/>
    <xdr:sp fLocksText="0">
      <xdr:nvSpPr>
        <xdr:cNvPr id="7" name="Text Box 5"/>
        <xdr:cNvSpPr txBox="1">
          <a:spLocks noChangeArrowheads="1"/>
        </xdr:cNvSpPr>
      </xdr:nvSpPr>
      <xdr:spPr>
        <a:xfrm>
          <a:off x="8820150" y="11153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361950"/>
    <xdr:sp fLocksText="0">
      <xdr:nvSpPr>
        <xdr:cNvPr id="8" name="Text Box 6"/>
        <xdr:cNvSpPr txBox="1">
          <a:spLocks noChangeArrowheads="1"/>
        </xdr:cNvSpPr>
      </xdr:nvSpPr>
      <xdr:spPr>
        <a:xfrm>
          <a:off x="8820150" y="16268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0</xdr:rowOff>
    </xdr:from>
    <xdr:ext cx="0" cy="447675"/>
    <xdr:sp fLocksText="0">
      <xdr:nvSpPr>
        <xdr:cNvPr id="9" name="Text Box 6"/>
        <xdr:cNvSpPr txBox="1">
          <a:spLocks noChangeArrowheads="1"/>
        </xdr:cNvSpPr>
      </xdr:nvSpPr>
      <xdr:spPr>
        <a:xfrm>
          <a:off x="8820150" y="172116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0</xdr:rowOff>
    </xdr:from>
    <xdr:ext cx="0" cy="447675"/>
    <xdr:sp fLocksText="0">
      <xdr:nvSpPr>
        <xdr:cNvPr id="10" name="Text Box 6"/>
        <xdr:cNvSpPr txBox="1">
          <a:spLocks noChangeArrowheads="1"/>
        </xdr:cNvSpPr>
      </xdr:nvSpPr>
      <xdr:spPr>
        <a:xfrm>
          <a:off x="8820150" y="172116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609600"/>
    <xdr:sp fLocksText="0">
      <xdr:nvSpPr>
        <xdr:cNvPr id="11" name="Text Box 6"/>
        <xdr:cNvSpPr txBox="1">
          <a:spLocks noChangeArrowheads="1"/>
        </xdr:cNvSpPr>
      </xdr:nvSpPr>
      <xdr:spPr>
        <a:xfrm>
          <a:off x="8820150" y="17478375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63</xdr:row>
      <xdr:rowOff>0</xdr:rowOff>
    </xdr:from>
    <xdr:ext cx="0" cy="266700"/>
    <xdr:sp fLocksText="0">
      <xdr:nvSpPr>
        <xdr:cNvPr id="12" name="Text Box 6"/>
        <xdr:cNvSpPr txBox="1">
          <a:spLocks noChangeArrowheads="1"/>
        </xdr:cNvSpPr>
      </xdr:nvSpPr>
      <xdr:spPr>
        <a:xfrm>
          <a:off x="8820150" y="19983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63</xdr:row>
      <xdr:rowOff>0</xdr:rowOff>
    </xdr:from>
    <xdr:ext cx="0" cy="266700"/>
    <xdr:sp fLocksText="0">
      <xdr:nvSpPr>
        <xdr:cNvPr id="13" name="Text Box 6"/>
        <xdr:cNvSpPr txBox="1">
          <a:spLocks noChangeArrowheads="1"/>
        </xdr:cNvSpPr>
      </xdr:nvSpPr>
      <xdr:spPr>
        <a:xfrm>
          <a:off x="8820150" y="19983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63</xdr:row>
      <xdr:rowOff>0</xdr:rowOff>
    </xdr:from>
    <xdr:ext cx="0" cy="266700"/>
    <xdr:sp fLocksText="0">
      <xdr:nvSpPr>
        <xdr:cNvPr id="14" name="Text Box 6"/>
        <xdr:cNvSpPr txBox="1">
          <a:spLocks noChangeArrowheads="1"/>
        </xdr:cNvSpPr>
      </xdr:nvSpPr>
      <xdr:spPr>
        <a:xfrm>
          <a:off x="8820150" y="19983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63</xdr:row>
      <xdr:rowOff>0</xdr:rowOff>
    </xdr:from>
    <xdr:ext cx="0" cy="266700"/>
    <xdr:sp fLocksText="0">
      <xdr:nvSpPr>
        <xdr:cNvPr id="15" name="Text Box 6"/>
        <xdr:cNvSpPr txBox="1">
          <a:spLocks noChangeArrowheads="1"/>
        </xdr:cNvSpPr>
      </xdr:nvSpPr>
      <xdr:spPr>
        <a:xfrm>
          <a:off x="8820150" y="19983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6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17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3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24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2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0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31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3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4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3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54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5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6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67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6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7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0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81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8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3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94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8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99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0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101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6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7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08" name="Text Box 8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142875"/>
    <xdr:sp fLocksText="0">
      <xdr:nvSpPr>
        <xdr:cNvPr id="109" name="Text Box 9"/>
        <xdr:cNvSpPr txBox="1">
          <a:spLocks noChangeArrowheads="1"/>
        </xdr:cNvSpPr>
      </xdr:nvSpPr>
      <xdr:spPr>
        <a:xfrm>
          <a:off x="8820150" y="21316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10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11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12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13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14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70</xdr:row>
      <xdr:rowOff>0</xdr:rowOff>
    </xdr:from>
    <xdr:ext cx="0" cy="266700"/>
    <xdr:sp fLocksText="0">
      <xdr:nvSpPr>
        <xdr:cNvPr id="115" name="Text Box 6"/>
        <xdr:cNvSpPr txBox="1">
          <a:spLocks noChangeArrowheads="1"/>
        </xdr:cNvSpPr>
      </xdr:nvSpPr>
      <xdr:spPr>
        <a:xfrm>
          <a:off x="8820150" y="21316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257175</xdr:rowOff>
    </xdr:from>
    <xdr:ext cx="0" cy="361950"/>
    <xdr:sp fLocksText="0">
      <xdr:nvSpPr>
        <xdr:cNvPr id="116" name="Text Box 4"/>
        <xdr:cNvSpPr txBox="1">
          <a:spLocks noChangeArrowheads="1"/>
        </xdr:cNvSpPr>
      </xdr:nvSpPr>
      <xdr:spPr>
        <a:xfrm>
          <a:off x="8820150" y="58388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36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8820150" y="11153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39</xdr:row>
      <xdr:rowOff>257175</xdr:rowOff>
    </xdr:from>
    <xdr:ext cx="0" cy="352425"/>
    <xdr:sp fLocksText="0">
      <xdr:nvSpPr>
        <xdr:cNvPr id="118" name="Text Box 7"/>
        <xdr:cNvSpPr txBox="1">
          <a:spLocks noChangeArrowheads="1"/>
        </xdr:cNvSpPr>
      </xdr:nvSpPr>
      <xdr:spPr>
        <a:xfrm>
          <a:off x="8820150" y="129254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0</xdr:rowOff>
    </xdr:from>
    <xdr:ext cx="0" cy="428625"/>
    <xdr:sp fLocksText="0">
      <xdr:nvSpPr>
        <xdr:cNvPr id="119" name="Text Box 8"/>
        <xdr:cNvSpPr txBox="1">
          <a:spLocks noChangeArrowheads="1"/>
        </xdr:cNvSpPr>
      </xdr:nvSpPr>
      <xdr:spPr>
        <a:xfrm>
          <a:off x="8820150" y="1721167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247650</xdr:rowOff>
    </xdr:from>
    <xdr:ext cx="0" cy="333375"/>
    <xdr:sp fLocksText="0">
      <xdr:nvSpPr>
        <xdr:cNvPr id="120" name="Text Box 9"/>
        <xdr:cNvSpPr txBox="1">
          <a:spLocks noChangeArrowheads="1"/>
        </xdr:cNvSpPr>
      </xdr:nvSpPr>
      <xdr:spPr>
        <a:xfrm>
          <a:off x="8820150" y="174593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21" name="Text Box 10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35</xdr:row>
      <xdr:rowOff>0</xdr:rowOff>
    </xdr:from>
    <xdr:ext cx="0" cy="180975"/>
    <xdr:sp fLocksText="0">
      <xdr:nvSpPr>
        <xdr:cNvPr id="122" name="Text Box 5"/>
        <xdr:cNvSpPr txBox="1">
          <a:spLocks noChangeArrowheads="1"/>
        </xdr:cNvSpPr>
      </xdr:nvSpPr>
      <xdr:spPr>
        <a:xfrm>
          <a:off x="8820150" y="10887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49</xdr:row>
      <xdr:rowOff>0</xdr:rowOff>
    </xdr:from>
    <xdr:ext cx="0" cy="400050"/>
    <xdr:sp fLocksText="0">
      <xdr:nvSpPr>
        <xdr:cNvPr id="123" name="Text Box 6"/>
        <xdr:cNvSpPr txBox="1">
          <a:spLocks noChangeArrowheads="1"/>
        </xdr:cNvSpPr>
      </xdr:nvSpPr>
      <xdr:spPr>
        <a:xfrm>
          <a:off x="8820150" y="152971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50</xdr:row>
      <xdr:rowOff>0</xdr:rowOff>
    </xdr:from>
    <xdr:ext cx="0" cy="581025"/>
    <xdr:sp fLocksText="0">
      <xdr:nvSpPr>
        <xdr:cNvPr id="124" name="Text Box 6"/>
        <xdr:cNvSpPr txBox="1">
          <a:spLocks noChangeArrowheads="1"/>
        </xdr:cNvSpPr>
      </xdr:nvSpPr>
      <xdr:spPr>
        <a:xfrm>
          <a:off x="8820150" y="157924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361950"/>
    <xdr:sp fLocksText="0">
      <xdr:nvSpPr>
        <xdr:cNvPr id="125" name="Text Box 6"/>
        <xdr:cNvSpPr txBox="1">
          <a:spLocks noChangeArrowheads="1"/>
        </xdr:cNvSpPr>
      </xdr:nvSpPr>
      <xdr:spPr>
        <a:xfrm>
          <a:off x="8820150" y="16268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126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0</xdr:rowOff>
    </xdr:from>
    <xdr:ext cx="0" cy="447675"/>
    <xdr:sp fLocksText="0">
      <xdr:nvSpPr>
        <xdr:cNvPr id="127" name="Text Box 6"/>
        <xdr:cNvSpPr txBox="1">
          <a:spLocks noChangeArrowheads="1"/>
        </xdr:cNvSpPr>
      </xdr:nvSpPr>
      <xdr:spPr>
        <a:xfrm>
          <a:off x="8820150" y="172116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600075"/>
    <xdr:sp fLocksText="0">
      <xdr:nvSpPr>
        <xdr:cNvPr id="128" name="Text Box 6"/>
        <xdr:cNvSpPr txBox="1">
          <a:spLocks noChangeArrowheads="1"/>
        </xdr:cNvSpPr>
      </xdr:nvSpPr>
      <xdr:spPr>
        <a:xfrm>
          <a:off x="8820150" y="174783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600075"/>
    <xdr:sp fLocksText="0">
      <xdr:nvSpPr>
        <xdr:cNvPr id="129" name="Text Box 6"/>
        <xdr:cNvSpPr txBox="1">
          <a:spLocks noChangeArrowheads="1"/>
        </xdr:cNvSpPr>
      </xdr:nvSpPr>
      <xdr:spPr>
        <a:xfrm>
          <a:off x="8820150" y="174783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600075"/>
    <xdr:sp fLocksText="0">
      <xdr:nvSpPr>
        <xdr:cNvPr id="130" name="Text Box 6"/>
        <xdr:cNvSpPr txBox="1">
          <a:spLocks noChangeArrowheads="1"/>
        </xdr:cNvSpPr>
      </xdr:nvSpPr>
      <xdr:spPr>
        <a:xfrm>
          <a:off x="8820150" y="174783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600075"/>
    <xdr:sp fLocksText="0">
      <xdr:nvSpPr>
        <xdr:cNvPr id="131" name="Text Box 6"/>
        <xdr:cNvSpPr txBox="1">
          <a:spLocks noChangeArrowheads="1"/>
        </xdr:cNvSpPr>
      </xdr:nvSpPr>
      <xdr:spPr>
        <a:xfrm>
          <a:off x="8820150" y="174783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2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33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39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40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6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47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4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5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69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70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7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2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83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8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6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197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19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09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210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4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5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6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217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1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2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3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4" name="Text Box 8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225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6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7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8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29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30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66675"/>
    <xdr:sp fLocksText="0">
      <xdr:nvSpPr>
        <xdr:cNvPr id="231" name="Text Box 6"/>
        <xdr:cNvSpPr txBox="1">
          <a:spLocks noChangeArrowheads="1"/>
        </xdr:cNvSpPr>
      </xdr:nvSpPr>
      <xdr:spPr>
        <a:xfrm>
          <a:off x="8820150" y="21697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32" name="Text Box 4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33350"/>
    <xdr:sp fLocksText="0">
      <xdr:nvSpPr>
        <xdr:cNvPr id="233" name="Text Box 5"/>
        <xdr:cNvSpPr txBox="1">
          <a:spLocks noChangeArrowheads="1"/>
        </xdr:cNvSpPr>
      </xdr:nvSpPr>
      <xdr:spPr>
        <a:xfrm>
          <a:off x="882015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34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35" name="Text Box 7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36" name="Text Box 8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237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33350"/>
    <xdr:sp fLocksText="0">
      <xdr:nvSpPr>
        <xdr:cNvPr id="238" name="Text Box 5"/>
        <xdr:cNvSpPr txBox="1">
          <a:spLocks noChangeArrowheads="1"/>
        </xdr:cNvSpPr>
      </xdr:nvSpPr>
      <xdr:spPr>
        <a:xfrm>
          <a:off x="882015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39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0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1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2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3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4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5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6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7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48" name="Text Box 8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52400"/>
    <xdr:sp fLocksText="0">
      <xdr:nvSpPr>
        <xdr:cNvPr id="249" name="Text Box 9"/>
        <xdr:cNvSpPr txBox="1">
          <a:spLocks noChangeArrowheads="1"/>
        </xdr:cNvSpPr>
      </xdr:nvSpPr>
      <xdr:spPr>
        <a:xfrm>
          <a:off x="8820150" y="21697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52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53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54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5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6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7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8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59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2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3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4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5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66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67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68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69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70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71" name="Text Box 8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52400"/>
    <xdr:sp fLocksText="0">
      <xdr:nvSpPr>
        <xdr:cNvPr id="272" name="Text Box 9"/>
        <xdr:cNvSpPr txBox="1">
          <a:spLocks noChangeArrowheads="1"/>
        </xdr:cNvSpPr>
      </xdr:nvSpPr>
      <xdr:spPr>
        <a:xfrm>
          <a:off x="8820150" y="21697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73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74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75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76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77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78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79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28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1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2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3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4" name="Text Box 8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52400"/>
    <xdr:sp fLocksText="0">
      <xdr:nvSpPr>
        <xdr:cNvPr id="285" name="Text Box 9"/>
        <xdr:cNvSpPr txBox="1">
          <a:spLocks noChangeArrowheads="1"/>
        </xdr:cNvSpPr>
      </xdr:nvSpPr>
      <xdr:spPr>
        <a:xfrm>
          <a:off x="8820150" y="21697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6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7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8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89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1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2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3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4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5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6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7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298" name="Text Box 8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52400"/>
    <xdr:sp fLocksText="0">
      <xdr:nvSpPr>
        <xdr:cNvPr id="299" name="Text Box 9"/>
        <xdr:cNvSpPr txBox="1">
          <a:spLocks noChangeArrowheads="1"/>
        </xdr:cNvSpPr>
      </xdr:nvSpPr>
      <xdr:spPr>
        <a:xfrm>
          <a:off x="8820150" y="21697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0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1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2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3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4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5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7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8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09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76225"/>
    <xdr:sp fLocksText="0">
      <xdr:nvSpPr>
        <xdr:cNvPr id="310" name="Text Box 6"/>
        <xdr:cNvSpPr txBox="1">
          <a:spLocks noChangeArrowheads="1"/>
        </xdr:cNvSpPr>
      </xdr:nvSpPr>
      <xdr:spPr>
        <a:xfrm>
          <a:off x="8820150" y="2169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11" name="Text Box 4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312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1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14" name="Text Box 7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15" name="Text Box 8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316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317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18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1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0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1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4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5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2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27" name="Text Box 8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328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95275"/>
    <xdr:sp fLocksText="0">
      <xdr:nvSpPr>
        <xdr:cNvPr id="329" name="Text Box 6"/>
        <xdr:cNvSpPr txBox="1">
          <a:spLocks noChangeArrowheads="1"/>
        </xdr:cNvSpPr>
      </xdr:nvSpPr>
      <xdr:spPr>
        <a:xfrm>
          <a:off x="8820150" y="216979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3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3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32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33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34" name="Text Box 8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33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3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37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38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3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0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1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4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5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7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8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4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0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1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4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5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7" name="Text Box 8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358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5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0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1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4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5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7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8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6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0" name="Text Box 8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371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4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5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7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8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7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0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1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4" name="Text Box 8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38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7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8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89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0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1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2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3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4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5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66700"/>
    <xdr:sp fLocksText="0">
      <xdr:nvSpPr>
        <xdr:cNvPr id="396" name="Text Box 6"/>
        <xdr:cNvSpPr txBox="1">
          <a:spLocks noChangeArrowheads="1"/>
        </xdr:cNvSpPr>
      </xdr:nvSpPr>
      <xdr:spPr>
        <a:xfrm>
          <a:off x="60960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97" name="Text Box 8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398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399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2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3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4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5" name="Text Box 8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406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7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8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09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1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1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12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13" name="Text Box 4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414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1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16" name="Text Box 7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17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418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419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29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430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6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437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3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4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59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460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6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2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473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7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6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487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8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49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499" name="Text Box 8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500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50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502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503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504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505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06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07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0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0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4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1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1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2" name="Text Box 4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523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5" name="Text Box 7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6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27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528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2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38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39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4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5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1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62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6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4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7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7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88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589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59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1" name="Text Box 4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602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4" name="Text Box 7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5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06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607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0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7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18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1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4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2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2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3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7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48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4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5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0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61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6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4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7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7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8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687" name="Text Box 8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142875"/>
    <xdr:sp fLocksText="0">
      <xdr:nvSpPr>
        <xdr:cNvPr id="688" name="Text Box 9"/>
        <xdr:cNvSpPr txBox="1">
          <a:spLocks noChangeArrowheads="1"/>
        </xdr:cNvSpPr>
      </xdr:nvSpPr>
      <xdr:spPr>
        <a:xfrm>
          <a:off x="882015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689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69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69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692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693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94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69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9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9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9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69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2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703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0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0" name="Text Box 4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711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3" name="Text Box 7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4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715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33350"/>
    <xdr:sp fLocksText="0">
      <xdr:nvSpPr>
        <xdr:cNvPr id="716" name="Text Box 5"/>
        <xdr:cNvSpPr txBox="1">
          <a:spLocks noChangeArrowheads="1"/>
        </xdr:cNvSpPr>
      </xdr:nvSpPr>
      <xdr:spPr>
        <a:xfrm>
          <a:off x="609600" y="21697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1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6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727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2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3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49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750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5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2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763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6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6" name="Text Box 8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142875"/>
    <xdr:sp fLocksText="0">
      <xdr:nvSpPr>
        <xdr:cNvPr id="777" name="Text Box 9"/>
        <xdr:cNvSpPr txBox="1">
          <a:spLocks noChangeArrowheads="1"/>
        </xdr:cNvSpPr>
      </xdr:nvSpPr>
      <xdr:spPr>
        <a:xfrm>
          <a:off x="609600" y="21697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79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0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1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2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3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4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5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6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7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72</xdr:row>
      <xdr:rowOff>0</xdr:rowOff>
    </xdr:from>
    <xdr:ext cx="0" cy="257175"/>
    <xdr:sp fLocksText="0">
      <xdr:nvSpPr>
        <xdr:cNvPr id="788" name="Text Box 6"/>
        <xdr:cNvSpPr txBox="1">
          <a:spLocks noChangeArrowheads="1"/>
        </xdr:cNvSpPr>
      </xdr:nvSpPr>
      <xdr:spPr>
        <a:xfrm>
          <a:off x="609600" y="2169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789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790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72</xdr:row>
      <xdr:rowOff>0</xdr:rowOff>
    </xdr:from>
    <xdr:ext cx="0" cy="266700"/>
    <xdr:sp fLocksText="0">
      <xdr:nvSpPr>
        <xdr:cNvPr id="791" name="Text Box 6"/>
        <xdr:cNvSpPr txBox="1">
          <a:spLocks noChangeArrowheads="1"/>
        </xdr:cNvSpPr>
      </xdr:nvSpPr>
      <xdr:spPr>
        <a:xfrm>
          <a:off x="8820150" y="21697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38</xdr:row>
      <xdr:rowOff>0</xdr:rowOff>
    </xdr:from>
    <xdr:ext cx="0" cy="581025"/>
    <xdr:sp fLocksText="0">
      <xdr:nvSpPr>
        <xdr:cNvPr id="792" name="Text Box 6"/>
        <xdr:cNvSpPr txBox="1">
          <a:spLocks noChangeArrowheads="1"/>
        </xdr:cNvSpPr>
      </xdr:nvSpPr>
      <xdr:spPr>
        <a:xfrm>
          <a:off x="8820150" y="121920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37</xdr:row>
      <xdr:rowOff>0</xdr:rowOff>
    </xdr:from>
    <xdr:ext cx="0" cy="666750"/>
    <xdr:sp fLocksText="0">
      <xdr:nvSpPr>
        <xdr:cNvPr id="793" name="Text Box 6"/>
        <xdr:cNvSpPr txBox="1">
          <a:spLocks noChangeArrowheads="1"/>
        </xdr:cNvSpPr>
      </xdr:nvSpPr>
      <xdr:spPr>
        <a:xfrm>
          <a:off x="8820150" y="1171575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50</xdr:row>
      <xdr:rowOff>0</xdr:rowOff>
    </xdr:from>
    <xdr:ext cx="0" cy="581025"/>
    <xdr:sp fLocksText="0">
      <xdr:nvSpPr>
        <xdr:cNvPr id="794" name="Text Box 6"/>
        <xdr:cNvSpPr txBox="1">
          <a:spLocks noChangeArrowheads="1"/>
        </xdr:cNvSpPr>
      </xdr:nvSpPr>
      <xdr:spPr>
        <a:xfrm>
          <a:off x="8820150" y="157924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49</xdr:row>
      <xdr:rowOff>0</xdr:rowOff>
    </xdr:from>
    <xdr:ext cx="0" cy="361950"/>
    <xdr:sp fLocksText="0">
      <xdr:nvSpPr>
        <xdr:cNvPr id="795" name="Text Box 6"/>
        <xdr:cNvSpPr txBox="1">
          <a:spLocks noChangeArrowheads="1"/>
        </xdr:cNvSpPr>
      </xdr:nvSpPr>
      <xdr:spPr>
        <a:xfrm>
          <a:off x="8820150" y="152971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50</xdr:row>
      <xdr:rowOff>0</xdr:rowOff>
    </xdr:from>
    <xdr:ext cx="0" cy="581025"/>
    <xdr:sp fLocksText="0">
      <xdr:nvSpPr>
        <xdr:cNvPr id="796" name="Text Box 6"/>
        <xdr:cNvSpPr txBox="1">
          <a:spLocks noChangeArrowheads="1"/>
        </xdr:cNvSpPr>
      </xdr:nvSpPr>
      <xdr:spPr>
        <a:xfrm>
          <a:off x="8820150" y="157924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50</xdr:row>
      <xdr:rowOff>0</xdr:rowOff>
    </xdr:from>
    <xdr:ext cx="0" cy="619125"/>
    <xdr:sp fLocksText="0">
      <xdr:nvSpPr>
        <xdr:cNvPr id="797" name="Text Box 6"/>
        <xdr:cNvSpPr txBox="1">
          <a:spLocks noChangeArrowheads="1"/>
        </xdr:cNvSpPr>
      </xdr:nvSpPr>
      <xdr:spPr>
        <a:xfrm>
          <a:off x="8820150" y="1579245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361950"/>
    <xdr:sp fLocksText="0">
      <xdr:nvSpPr>
        <xdr:cNvPr id="798" name="Text Box 6"/>
        <xdr:cNvSpPr txBox="1">
          <a:spLocks noChangeArrowheads="1"/>
        </xdr:cNvSpPr>
      </xdr:nvSpPr>
      <xdr:spPr>
        <a:xfrm>
          <a:off x="8820150" y="16268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361950"/>
    <xdr:sp fLocksText="0">
      <xdr:nvSpPr>
        <xdr:cNvPr id="799" name="Text Box 6"/>
        <xdr:cNvSpPr txBox="1">
          <a:spLocks noChangeArrowheads="1"/>
        </xdr:cNvSpPr>
      </xdr:nvSpPr>
      <xdr:spPr>
        <a:xfrm>
          <a:off x="8820150" y="16268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50</xdr:row>
      <xdr:rowOff>0</xdr:rowOff>
    </xdr:from>
    <xdr:ext cx="0" cy="581025"/>
    <xdr:sp fLocksText="0">
      <xdr:nvSpPr>
        <xdr:cNvPr id="800" name="Text Box 6"/>
        <xdr:cNvSpPr txBox="1">
          <a:spLocks noChangeArrowheads="1"/>
        </xdr:cNvSpPr>
      </xdr:nvSpPr>
      <xdr:spPr>
        <a:xfrm>
          <a:off x="8820150" y="157924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361950"/>
    <xdr:sp fLocksText="0">
      <xdr:nvSpPr>
        <xdr:cNvPr id="801" name="Text Box 6"/>
        <xdr:cNvSpPr txBox="1">
          <a:spLocks noChangeArrowheads="1"/>
        </xdr:cNvSpPr>
      </xdr:nvSpPr>
      <xdr:spPr>
        <a:xfrm>
          <a:off x="8820150" y="16268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400050"/>
    <xdr:sp fLocksText="0">
      <xdr:nvSpPr>
        <xdr:cNvPr id="802" name="Text Box 6"/>
        <xdr:cNvSpPr txBox="1">
          <a:spLocks noChangeArrowheads="1"/>
        </xdr:cNvSpPr>
      </xdr:nvSpPr>
      <xdr:spPr>
        <a:xfrm>
          <a:off x="8820150" y="162687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803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804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51</xdr:row>
      <xdr:rowOff>0</xdr:rowOff>
    </xdr:from>
    <xdr:ext cx="0" cy="361950"/>
    <xdr:sp fLocksText="0">
      <xdr:nvSpPr>
        <xdr:cNvPr id="805" name="Text Box 6"/>
        <xdr:cNvSpPr txBox="1">
          <a:spLocks noChangeArrowheads="1"/>
        </xdr:cNvSpPr>
      </xdr:nvSpPr>
      <xdr:spPr>
        <a:xfrm>
          <a:off x="8820150" y="162687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806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400050"/>
    <xdr:sp fLocksText="0">
      <xdr:nvSpPr>
        <xdr:cNvPr id="807" name="Text Box 6"/>
        <xdr:cNvSpPr txBox="1">
          <a:spLocks noChangeArrowheads="1"/>
        </xdr:cNvSpPr>
      </xdr:nvSpPr>
      <xdr:spPr>
        <a:xfrm>
          <a:off x="8820150" y="167259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808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61</xdr:row>
      <xdr:rowOff>247650</xdr:rowOff>
    </xdr:from>
    <xdr:ext cx="0" cy="323850"/>
    <xdr:sp fLocksText="0">
      <xdr:nvSpPr>
        <xdr:cNvPr id="809" name="Text Box 7"/>
        <xdr:cNvSpPr txBox="1">
          <a:spLocks noChangeArrowheads="1"/>
        </xdr:cNvSpPr>
      </xdr:nvSpPr>
      <xdr:spPr>
        <a:xfrm>
          <a:off x="8820150" y="197358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39</xdr:row>
      <xdr:rowOff>0</xdr:rowOff>
    </xdr:from>
    <xdr:ext cx="0" cy="180975"/>
    <xdr:sp fLocksText="0">
      <xdr:nvSpPr>
        <xdr:cNvPr id="810" name="Text Box 5"/>
        <xdr:cNvSpPr txBox="1">
          <a:spLocks noChangeArrowheads="1"/>
        </xdr:cNvSpPr>
      </xdr:nvSpPr>
      <xdr:spPr>
        <a:xfrm>
          <a:off x="8820150" y="12668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811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0</xdr:rowOff>
    </xdr:from>
    <xdr:ext cx="0" cy="180975"/>
    <xdr:sp fLocksText="0">
      <xdr:nvSpPr>
        <xdr:cNvPr id="812" name="Text Box 5"/>
        <xdr:cNvSpPr txBox="1">
          <a:spLocks noChangeArrowheads="1"/>
        </xdr:cNvSpPr>
      </xdr:nvSpPr>
      <xdr:spPr>
        <a:xfrm>
          <a:off x="8820150" y="17211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52</xdr:row>
      <xdr:rowOff>0</xdr:rowOff>
    </xdr:from>
    <xdr:ext cx="0" cy="361950"/>
    <xdr:sp fLocksText="0">
      <xdr:nvSpPr>
        <xdr:cNvPr id="813" name="Text Box 6"/>
        <xdr:cNvSpPr txBox="1">
          <a:spLocks noChangeArrowheads="1"/>
        </xdr:cNvSpPr>
      </xdr:nvSpPr>
      <xdr:spPr>
        <a:xfrm>
          <a:off x="8820150" y="1672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53</xdr:row>
      <xdr:rowOff>0</xdr:rowOff>
    </xdr:from>
    <xdr:ext cx="0" cy="180975"/>
    <xdr:sp fLocksText="0">
      <xdr:nvSpPr>
        <xdr:cNvPr id="814" name="Text Box 5"/>
        <xdr:cNvSpPr txBox="1">
          <a:spLocks noChangeArrowheads="1"/>
        </xdr:cNvSpPr>
      </xdr:nvSpPr>
      <xdr:spPr>
        <a:xfrm>
          <a:off x="8820150" y="17211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600075</xdr:colOff>
      <xdr:row>108</xdr:row>
      <xdr:rowOff>0</xdr:rowOff>
    </xdr:from>
    <xdr:ext cx="28575" cy="352425"/>
    <xdr:sp fLocksText="0">
      <xdr:nvSpPr>
        <xdr:cNvPr id="1" name="Text Box 6"/>
        <xdr:cNvSpPr txBox="1">
          <a:spLocks noChangeArrowheads="1"/>
        </xdr:cNvSpPr>
      </xdr:nvSpPr>
      <xdr:spPr>
        <a:xfrm>
          <a:off x="8772525" y="25593675"/>
          <a:ext cx="2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600075</xdr:colOff>
      <xdr:row>108</xdr:row>
      <xdr:rowOff>0</xdr:rowOff>
    </xdr:from>
    <xdr:ext cx="28575" cy="352425"/>
    <xdr:sp fLocksText="0">
      <xdr:nvSpPr>
        <xdr:cNvPr id="2" name="Text Box 6"/>
        <xdr:cNvSpPr txBox="1">
          <a:spLocks noChangeArrowheads="1"/>
        </xdr:cNvSpPr>
      </xdr:nvSpPr>
      <xdr:spPr>
        <a:xfrm>
          <a:off x="8772525" y="25593675"/>
          <a:ext cx="2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600075</xdr:colOff>
      <xdr:row>108</xdr:row>
      <xdr:rowOff>0</xdr:rowOff>
    </xdr:from>
    <xdr:ext cx="28575" cy="352425"/>
    <xdr:sp fLocksText="0">
      <xdr:nvSpPr>
        <xdr:cNvPr id="3" name="Text Box 6"/>
        <xdr:cNvSpPr txBox="1">
          <a:spLocks noChangeArrowheads="1"/>
        </xdr:cNvSpPr>
      </xdr:nvSpPr>
      <xdr:spPr>
        <a:xfrm>
          <a:off x="8772525" y="25593675"/>
          <a:ext cx="2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600075</xdr:colOff>
      <xdr:row>108</xdr:row>
      <xdr:rowOff>0</xdr:rowOff>
    </xdr:from>
    <xdr:ext cx="28575" cy="352425"/>
    <xdr:sp fLocksText="0">
      <xdr:nvSpPr>
        <xdr:cNvPr id="4" name="Text Box 6"/>
        <xdr:cNvSpPr txBox="1">
          <a:spLocks noChangeArrowheads="1"/>
        </xdr:cNvSpPr>
      </xdr:nvSpPr>
      <xdr:spPr>
        <a:xfrm>
          <a:off x="8772525" y="25593675"/>
          <a:ext cx="2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8829675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8829675" y="514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55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29675" y="14697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8829675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29675" y="87630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247650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8829675" y="600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0</xdr:rowOff>
    </xdr:from>
    <xdr:ext cx="0" cy="581025"/>
    <xdr:sp fLocksText="0">
      <xdr:nvSpPr>
        <xdr:cNvPr id="34" name="Text Box 6"/>
        <xdr:cNvSpPr txBox="1">
          <a:spLocks noChangeArrowheads="1"/>
        </xdr:cNvSpPr>
      </xdr:nvSpPr>
      <xdr:spPr>
        <a:xfrm>
          <a:off x="8829675" y="35052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8829675" y="3981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8829675" y="3981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14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8829675" y="4238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14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8829675" y="4238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14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8829675" y="4238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17</xdr:row>
      <xdr:rowOff>0</xdr:rowOff>
    </xdr:from>
    <xdr:ext cx="0" cy="581025"/>
    <xdr:sp fLocksText="0">
      <xdr:nvSpPr>
        <xdr:cNvPr id="54" name="Text Box 6"/>
        <xdr:cNvSpPr txBox="1">
          <a:spLocks noChangeArrowheads="1"/>
        </xdr:cNvSpPr>
      </xdr:nvSpPr>
      <xdr:spPr>
        <a:xfrm>
          <a:off x="8829675" y="5010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5" name="Text Box 8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247650</xdr:rowOff>
    </xdr:from>
    <xdr:ext cx="0" cy="342900"/>
    <xdr:sp fLocksText="0">
      <xdr:nvSpPr>
        <xdr:cNvPr id="56" name="Text Box 9"/>
        <xdr:cNvSpPr txBox="1">
          <a:spLocks noChangeArrowheads="1"/>
        </xdr:cNvSpPr>
      </xdr:nvSpPr>
      <xdr:spPr>
        <a:xfrm>
          <a:off x="8829675" y="50006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7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8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9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65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66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67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247650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8829675" y="6257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247650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8829675" y="600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5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96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609600" y="257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57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29675" y="14925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609600" y="257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29675" y="899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11</xdr:row>
      <xdr:rowOff>0</xdr:rowOff>
    </xdr:from>
    <xdr:ext cx="0" cy="619125"/>
    <xdr:sp fLocksText="0">
      <xdr:nvSpPr>
        <xdr:cNvPr id="27" name="Text Box 6"/>
        <xdr:cNvSpPr txBox="1">
          <a:spLocks noChangeArrowheads="1"/>
        </xdr:cNvSpPr>
      </xdr:nvSpPr>
      <xdr:spPr>
        <a:xfrm>
          <a:off x="8829675" y="324802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882967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5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56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5" name="Text Box 8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190500"/>
    <xdr:sp fLocksText="0">
      <xdr:nvSpPr>
        <xdr:cNvPr id="96" name="Text Box 9"/>
        <xdr:cNvSpPr txBox="1">
          <a:spLocks noChangeArrowheads="1"/>
        </xdr:cNvSpPr>
      </xdr:nvSpPr>
      <xdr:spPr>
        <a:xfrm>
          <a:off x="8829675" y="7010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46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29675" y="12201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29675" y="62674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5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95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96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10</xdr:row>
      <xdr:rowOff>0</xdr:rowOff>
    </xdr:from>
    <xdr:ext cx="0" cy="466725"/>
    <xdr:sp fLocksText="0">
      <xdr:nvSpPr>
        <xdr:cNvPr id="97" name="Text Box 6"/>
        <xdr:cNvSpPr txBox="1">
          <a:spLocks noChangeArrowheads="1"/>
        </xdr:cNvSpPr>
      </xdr:nvSpPr>
      <xdr:spPr>
        <a:xfrm>
          <a:off x="8829675" y="29908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2967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8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19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1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2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3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7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58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0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71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8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55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48725" y="14725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48725" y="8791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48725" y="879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48725" y="8791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48725" y="8791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48725" y="8791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48725" y="8791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48725" y="8791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5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857250"/>
    <xdr:sp fLocksText="0">
      <xdr:nvSpPr>
        <xdr:cNvPr id="95" name="Text Box 8"/>
        <xdr:cNvSpPr txBox="1">
          <a:spLocks noChangeArrowheads="1"/>
        </xdr:cNvSpPr>
      </xdr:nvSpPr>
      <xdr:spPr>
        <a:xfrm>
          <a:off x="8848725" y="50482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723900</xdr:rowOff>
    </xdr:from>
    <xdr:ext cx="0" cy="209550"/>
    <xdr:sp fLocksText="0">
      <xdr:nvSpPr>
        <xdr:cNvPr id="96" name="Text Box 9"/>
        <xdr:cNvSpPr txBox="1">
          <a:spLocks noChangeArrowheads="1"/>
        </xdr:cNvSpPr>
      </xdr:nvSpPr>
      <xdr:spPr>
        <a:xfrm>
          <a:off x="8848725" y="5772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10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848725" y="2990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12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48725" y="3505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857250"/>
    <xdr:sp fLocksText="0">
      <xdr:nvSpPr>
        <xdr:cNvPr id="99" name="Text Box 6"/>
        <xdr:cNvSpPr txBox="1">
          <a:spLocks noChangeArrowheads="1"/>
        </xdr:cNvSpPr>
      </xdr:nvSpPr>
      <xdr:spPr>
        <a:xfrm>
          <a:off x="8848725" y="50482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857250"/>
    <xdr:sp fLocksText="0">
      <xdr:nvSpPr>
        <xdr:cNvPr id="100" name="Text Box 6"/>
        <xdr:cNvSpPr txBox="1">
          <a:spLocks noChangeArrowheads="1"/>
        </xdr:cNvSpPr>
      </xdr:nvSpPr>
      <xdr:spPr>
        <a:xfrm>
          <a:off x="8848725" y="50482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857250"/>
    <xdr:sp fLocksText="0">
      <xdr:nvSpPr>
        <xdr:cNvPr id="101" name="Text Box 6"/>
        <xdr:cNvSpPr txBox="1">
          <a:spLocks noChangeArrowheads="1"/>
        </xdr:cNvSpPr>
      </xdr:nvSpPr>
      <xdr:spPr>
        <a:xfrm>
          <a:off x="8848725" y="50482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8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19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1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2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3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7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58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0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71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8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7" name="Text Box 6"/>
        <xdr:cNvSpPr txBox="1">
          <a:spLocks noChangeArrowheads="1"/>
        </xdr:cNvSpPr>
      </xdr:nvSpPr>
      <xdr:spPr>
        <a:xfrm>
          <a:off x="884872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8" name="Text Box 6"/>
        <xdr:cNvSpPr txBox="1">
          <a:spLocks noChangeArrowheads="1"/>
        </xdr:cNvSpPr>
      </xdr:nvSpPr>
      <xdr:spPr>
        <a:xfrm>
          <a:off x="884872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361950"/>
    <xdr:sp fLocksText="0">
      <xdr:nvSpPr>
        <xdr:cNvPr id="199" name="Text Box 6"/>
        <xdr:cNvSpPr txBox="1">
          <a:spLocks noChangeArrowheads="1"/>
        </xdr:cNvSpPr>
      </xdr:nvSpPr>
      <xdr:spPr>
        <a:xfrm>
          <a:off x="884872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361950"/>
    <xdr:sp fLocksText="0">
      <xdr:nvSpPr>
        <xdr:cNvPr id="200" name="Text Box 6"/>
        <xdr:cNvSpPr txBox="1">
          <a:spLocks noChangeArrowheads="1"/>
        </xdr:cNvSpPr>
      </xdr:nvSpPr>
      <xdr:spPr>
        <a:xfrm>
          <a:off x="884872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361950"/>
    <xdr:sp fLocksText="0">
      <xdr:nvSpPr>
        <xdr:cNvPr id="201" name="Text Box 6"/>
        <xdr:cNvSpPr txBox="1">
          <a:spLocks noChangeArrowheads="1"/>
        </xdr:cNvSpPr>
      </xdr:nvSpPr>
      <xdr:spPr>
        <a:xfrm>
          <a:off x="884872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0</xdr:rowOff>
    </xdr:from>
    <xdr:ext cx="0" cy="361950"/>
    <xdr:sp fLocksText="0">
      <xdr:nvSpPr>
        <xdr:cNvPr id="202" name="Text Box 6"/>
        <xdr:cNvSpPr txBox="1">
          <a:spLocks noChangeArrowheads="1"/>
        </xdr:cNvSpPr>
      </xdr:nvSpPr>
      <xdr:spPr>
        <a:xfrm>
          <a:off x="8848725" y="4533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3" name="Text Box 4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204" name="Text Box 5"/>
        <xdr:cNvSpPr txBox="1">
          <a:spLocks noChangeArrowheads="1"/>
        </xdr:cNvSpPr>
      </xdr:nvSpPr>
      <xdr:spPr>
        <a:xfrm>
          <a:off x="609600" y="6553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6" name="Text Box 7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7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08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209" name="Text Box 5"/>
        <xdr:cNvSpPr txBox="1">
          <a:spLocks noChangeArrowheads="1"/>
        </xdr:cNvSpPr>
      </xdr:nvSpPr>
      <xdr:spPr>
        <a:xfrm>
          <a:off x="609600" y="6553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9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20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6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27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9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50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2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63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6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77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9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90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7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98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5" name="Text Box 4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306" name="Text Box 5"/>
        <xdr:cNvSpPr txBox="1">
          <a:spLocks noChangeArrowheads="1"/>
        </xdr:cNvSpPr>
      </xdr:nvSpPr>
      <xdr:spPr>
        <a:xfrm>
          <a:off x="609600" y="6553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8" name="Text Box 7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9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10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311" name="Text Box 5"/>
        <xdr:cNvSpPr txBox="1">
          <a:spLocks noChangeArrowheads="1"/>
        </xdr:cNvSpPr>
      </xdr:nvSpPr>
      <xdr:spPr>
        <a:xfrm>
          <a:off x="609600" y="6553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1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22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4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45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7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58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1" name="Text Box 8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72" name="Text Box 9"/>
        <xdr:cNvSpPr txBox="1">
          <a:spLocks noChangeArrowheads="1"/>
        </xdr:cNvSpPr>
      </xdr:nvSpPr>
      <xdr:spPr>
        <a:xfrm>
          <a:off x="60960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4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5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6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7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8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9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80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81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82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83" name="Text Box 6"/>
        <xdr:cNvSpPr txBox="1">
          <a:spLocks noChangeArrowheads="1"/>
        </xdr:cNvSpPr>
      </xdr:nvSpPr>
      <xdr:spPr>
        <a:xfrm>
          <a:off x="609600" y="6553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384" name="Text Box 6"/>
        <xdr:cNvSpPr txBox="1">
          <a:spLocks noChangeArrowheads="1"/>
        </xdr:cNvSpPr>
      </xdr:nvSpPr>
      <xdr:spPr>
        <a:xfrm>
          <a:off x="884872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361950"/>
    <xdr:sp fLocksText="0">
      <xdr:nvSpPr>
        <xdr:cNvPr id="385" name="Text Box 6"/>
        <xdr:cNvSpPr txBox="1">
          <a:spLocks noChangeArrowheads="1"/>
        </xdr:cNvSpPr>
      </xdr:nvSpPr>
      <xdr:spPr>
        <a:xfrm>
          <a:off x="884872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0</xdr:rowOff>
    </xdr:from>
    <xdr:ext cx="0" cy="361950"/>
    <xdr:sp fLocksText="0">
      <xdr:nvSpPr>
        <xdr:cNvPr id="386" name="Text Box 6"/>
        <xdr:cNvSpPr txBox="1">
          <a:spLocks noChangeArrowheads="1"/>
        </xdr:cNvSpPr>
      </xdr:nvSpPr>
      <xdr:spPr>
        <a:xfrm>
          <a:off x="8848725" y="4533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15</xdr:row>
      <xdr:rowOff>0</xdr:rowOff>
    </xdr:from>
    <xdr:ext cx="0" cy="361950"/>
    <xdr:sp fLocksText="0">
      <xdr:nvSpPr>
        <xdr:cNvPr id="387" name="Text Box 6"/>
        <xdr:cNvSpPr txBox="1">
          <a:spLocks noChangeArrowheads="1"/>
        </xdr:cNvSpPr>
      </xdr:nvSpPr>
      <xdr:spPr>
        <a:xfrm>
          <a:off x="8848725" y="4276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15</xdr:row>
      <xdr:rowOff>0</xdr:rowOff>
    </xdr:from>
    <xdr:ext cx="0" cy="361950"/>
    <xdr:sp fLocksText="0">
      <xdr:nvSpPr>
        <xdr:cNvPr id="388" name="Text Box 6"/>
        <xdr:cNvSpPr txBox="1">
          <a:spLocks noChangeArrowheads="1"/>
        </xdr:cNvSpPr>
      </xdr:nvSpPr>
      <xdr:spPr>
        <a:xfrm>
          <a:off x="8848725" y="4276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17</xdr:row>
      <xdr:rowOff>0</xdr:rowOff>
    </xdr:from>
    <xdr:ext cx="0" cy="561975"/>
    <xdr:sp fLocksText="0">
      <xdr:nvSpPr>
        <xdr:cNvPr id="389" name="Text Box 6"/>
        <xdr:cNvSpPr txBox="1">
          <a:spLocks noChangeArrowheads="1"/>
        </xdr:cNvSpPr>
      </xdr:nvSpPr>
      <xdr:spPr>
        <a:xfrm>
          <a:off x="8848725" y="47910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17</xdr:row>
      <xdr:rowOff>0</xdr:rowOff>
    </xdr:from>
    <xdr:ext cx="0" cy="561975"/>
    <xdr:sp fLocksText="0">
      <xdr:nvSpPr>
        <xdr:cNvPr id="390" name="Text Box 6"/>
        <xdr:cNvSpPr txBox="1">
          <a:spLocks noChangeArrowheads="1"/>
        </xdr:cNvSpPr>
      </xdr:nvSpPr>
      <xdr:spPr>
        <a:xfrm>
          <a:off x="8848725" y="47910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0</xdr:rowOff>
    </xdr:from>
    <xdr:ext cx="0" cy="361950"/>
    <xdr:sp fLocksText="0">
      <xdr:nvSpPr>
        <xdr:cNvPr id="391" name="Text Box 6"/>
        <xdr:cNvSpPr txBox="1">
          <a:spLocks noChangeArrowheads="1"/>
        </xdr:cNvSpPr>
      </xdr:nvSpPr>
      <xdr:spPr>
        <a:xfrm>
          <a:off x="8848725" y="4533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0</xdr:rowOff>
    </xdr:from>
    <xdr:ext cx="0" cy="361950"/>
    <xdr:sp fLocksText="0">
      <xdr:nvSpPr>
        <xdr:cNvPr id="392" name="Text Box 6"/>
        <xdr:cNvSpPr txBox="1">
          <a:spLocks noChangeArrowheads="1"/>
        </xdr:cNvSpPr>
      </xdr:nvSpPr>
      <xdr:spPr>
        <a:xfrm>
          <a:off x="8848725" y="4533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78"/>
  <sheetViews>
    <sheetView view="pageBreakPreview" zoomScaleNormal="110" zoomScaleSheetLayoutView="100" zoomScalePageLayoutView="0" workbookViewId="0" topLeftCell="A4">
      <selection activeCell="I16" sqref="I16"/>
    </sheetView>
  </sheetViews>
  <sheetFormatPr defaultColWidth="9.140625" defaultRowHeight="15"/>
  <cols>
    <col min="1" max="1" width="38.57421875" style="163" customWidth="1"/>
    <col min="2" max="2" width="7.8515625" style="184" customWidth="1"/>
    <col min="3" max="3" width="11.57421875" style="163" customWidth="1"/>
    <col min="4" max="4" width="7.57421875" style="184" customWidth="1"/>
    <col min="5" max="5" width="11.57421875" style="163" customWidth="1"/>
    <col min="6" max="6" width="6.57421875" style="174" customWidth="1"/>
    <col min="7" max="7" width="11.57421875" style="175" customWidth="1"/>
    <col min="8" max="8" width="7.00390625" style="174" customWidth="1"/>
    <col min="9" max="9" width="11.7109375" style="175" customWidth="1"/>
    <col min="10" max="10" width="7.00390625" style="174" customWidth="1"/>
    <col min="11" max="11" width="12.57421875" style="163" customWidth="1"/>
    <col min="12" max="16384" width="9.00390625" style="163" customWidth="1"/>
  </cols>
  <sheetData>
    <row r="2" spans="1:11" ht="20.25">
      <c r="A2" s="728" t="s">
        <v>758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</row>
    <row r="4" ht="20.25">
      <c r="K4" s="57"/>
    </row>
    <row r="5" spans="9:11" ht="20.25">
      <c r="I5" s="377"/>
      <c r="K5" s="372" t="s">
        <v>747</v>
      </c>
    </row>
    <row r="6" spans="1:12" ht="26.25">
      <c r="A6" s="738" t="s">
        <v>756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162"/>
    </row>
    <row r="7" spans="1:12" ht="26.25" customHeight="1">
      <c r="A7" s="738" t="s">
        <v>326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162"/>
    </row>
    <row r="8" spans="1:12" ht="26.25" customHeight="1">
      <c r="A8" s="738" t="s">
        <v>737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162"/>
    </row>
    <row r="9" spans="1:12" ht="26.25" customHeight="1">
      <c r="A9" s="739" t="s">
        <v>221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164"/>
    </row>
    <row r="10" spans="1:12" ht="26.25" customHeight="1">
      <c r="A10" s="378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164"/>
    </row>
    <row r="11" spans="1:11" s="165" customFormat="1" ht="20.25" customHeight="1">
      <c r="A11" s="729" t="s">
        <v>742</v>
      </c>
      <c r="B11" s="731" t="s">
        <v>327</v>
      </c>
      <c r="C11" s="732"/>
      <c r="D11" s="731" t="s">
        <v>332</v>
      </c>
      <c r="E11" s="732"/>
      <c r="F11" s="733" t="s">
        <v>739</v>
      </c>
      <c r="G11" s="734"/>
      <c r="H11" s="733" t="s">
        <v>738</v>
      </c>
      <c r="I11" s="734"/>
      <c r="J11" s="731" t="s">
        <v>780</v>
      </c>
      <c r="K11" s="732"/>
    </row>
    <row r="12" spans="1:11" s="165" customFormat="1" ht="23.25" customHeight="1">
      <c r="A12" s="730"/>
      <c r="B12" s="735" t="s">
        <v>328</v>
      </c>
      <c r="C12" s="179" t="s">
        <v>329</v>
      </c>
      <c r="D12" s="735" t="s">
        <v>328</v>
      </c>
      <c r="E12" s="179" t="s">
        <v>329</v>
      </c>
      <c r="F12" s="735" t="s">
        <v>328</v>
      </c>
      <c r="G12" s="179" t="s">
        <v>329</v>
      </c>
      <c r="H12" s="735" t="s">
        <v>328</v>
      </c>
      <c r="I12" s="179" t="s">
        <v>329</v>
      </c>
      <c r="J12" s="735" t="s">
        <v>328</v>
      </c>
      <c r="K12" s="179" t="s">
        <v>329</v>
      </c>
    </row>
    <row r="13" spans="1:11" s="165" customFormat="1" ht="20.25">
      <c r="A13" s="730"/>
      <c r="B13" s="736"/>
      <c r="C13" s="191" t="s">
        <v>330</v>
      </c>
      <c r="D13" s="736"/>
      <c r="E13" s="191" t="s">
        <v>330</v>
      </c>
      <c r="F13" s="736"/>
      <c r="G13" s="191" t="s">
        <v>330</v>
      </c>
      <c r="H13" s="736"/>
      <c r="I13" s="191" t="s">
        <v>330</v>
      </c>
      <c r="J13" s="736"/>
      <c r="K13" s="191" t="s">
        <v>330</v>
      </c>
    </row>
    <row r="14" spans="1:11" ht="20.25">
      <c r="A14" s="355" t="s">
        <v>748</v>
      </c>
      <c r="B14" s="194"/>
      <c r="C14" s="195"/>
      <c r="D14" s="194"/>
      <c r="E14" s="196"/>
      <c r="F14" s="195"/>
      <c r="G14" s="195"/>
      <c r="H14" s="195"/>
      <c r="I14" s="195"/>
      <c r="J14" s="195"/>
      <c r="K14" s="197"/>
    </row>
    <row r="15" spans="1:11" ht="20.25">
      <c r="A15" s="345" t="s">
        <v>485</v>
      </c>
      <c r="B15" s="192">
        <v>46</v>
      </c>
      <c r="C15" s="193">
        <f>'1.1 อุตสาหกรรมโยธา '!E464</f>
        <v>0</v>
      </c>
      <c r="D15" s="192">
        <v>54</v>
      </c>
      <c r="E15" s="193">
        <f>'1.1 อุตสาหกรรมโยธา '!F464</f>
        <v>0</v>
      </c>
      <c r="F15" s="192">
        <v>68</v>
      </c>
      <c r="G15" s="193">
        <f>'1.1 อุตสาหกรรมโยธา '!G464</f>
        <v>0</v>
      </c>
      <c r="H15" s="192">
        <v>79</v>
      </c>
      <c r="I15" s="193">
        <f>'1.1 อุตสาหกรรมโยธา '!I464</f>
        <v>0</v>
      </c>
      <c r="J15" s="192">
        <f>SUM(B15+D15+F15+H15)</f>
        <v>247</v>
      </c>
      <c r="K15" s="198">
        <f>SUM(C15+G15+E15+I15)</f>
        <v>0</v>
      </c>
    </row>
    <row r="16" spans="1:11" ht="20.25">
      <c r="A16" s="177" t="s">
        <v>505</v>
      </c>
      <c r="B16" s="189">
        <v>8</v>
      </c>
      <c r="C16" s="190" t="e">
        <f>#REF!</f>
        <v>#REF!</v>
      </c>
      <c r="D16" s="189">
        <v>16</v>
      </c>
      <c r="E16" s="190" t="e">
        <f>#REF!</f>
        <v>#REF!</v>
      </c>
      <c r="F16" s="189">
        <v>17</v>
      </c>
      <c r="G16" s="190" t="e">
        <f>#REF!</f>
        <v>#REF!</v>
      </c>
      <c r="H16" s="189">
        <v>19</v>
      </c>
      <c r="I16" s="190" t="e">
        <f>#REF!</f>
        <v>#REF!</v>
      </c>
      <c r="J16" s="192">
        <f>SUM(B16+D16+F16+H16)</f>
        <v>60</v>
      </c>
      <c r="K16" s="211" t="e">
        <f>SUM(C16+G16+E16+I16)</f>
        <v>#REF!</v>
      </c>
    </row>
    <row r="17" spans="1:11" s="167" customFormat="1" ht="21" thickBot="1">
      <c r="A17" s="166" t="s">
        <v>317</v>
      </c>
      <c r="B17" s="368">
        <f aca="true" t="shared" si="0" ref="B17:I17">SUM(B15:B16)</f>
        <v>54</v>
      </c>
      <c r="C17" s="369" t="e">
        <f t="shared" si="0"/>
        <v>#REF!</v>
      </c>
      <c r="D17" s="368">
        <f t="shared" si="0"/>
        <v>70</v>
      </c>
      <c r="E17" s="369" t="e">
        <f t="shared" si="0"/>
        <v>#REF!</v>
      </c>
      <c r="F17" s="368">
        <f t="shared" si="0"/>
        <v>85</v>
      </c>
      <c r="G17" s="369" t="e">
        <f t="shared" si="0"/>
        <v>#REF!</v>
      </c>
      <c r="H17" s="368">
        <f t="shared" si="0"/>
        <v>98</v>
      </c>
      <c r="I17" s="369" t="e">
        <f t="shared" si="0"/>
        <v>#REF!</v>
      </c>
      <c r="J17" s="359">
        <f>SUM(B17+D17+F17+H17)</f>
        <v>307</v>
      </c>
      <c r="K17" s="204" t="e">
        <f>SUM(C17+G17+E17+I17)</f>
        <v>#REF!</v>
      </c>
    </row>
    <row r="18" spans="1:11" ht="21" thickTop="1">
      <c r="A18" s="357" t="s">
        <v>749</v>
      </c>
      <c r="B18" s="363"/>
      <c r="C18" s="365"/>
      <c r="D18" s="366"/>
      <c r="E18" s="365"/>
      <c r="F18" s="263"/>
      <c r="G18" s="367"/>
      <c r="H18" s="263"/>
      <c r="I18" s="367"/>
      <c r="J18" s="363"/>
      <c r="K18" s="364"/>
    </row>
    <row r="19" spans="1:11" ht="20.25">
      <c r="A19" s="258" t="s">
        <v>513</v>
      </c>
      <c r="B19" s="199">
        <v>5</v>
      </c>
      <c r="C19" s="200">
        <v>190000</v>
      </c>
      <c r="D19" s="199">
        <v>5</v>
      </c>
      <c r="E19" s="200">
        <v>190000</v>
      </c>
      <c r="F19" s="262">
        <v>5</v>
      </c>
      <c r="G19" s="200">
        <v>190000</v>
      </c>
      <c r="H19" s="262">
        <v>5</v>
      </c>
      <c r="I19" s="200">
        <v>190000</v>
      </c>
      <c r="J19" s="347">
        <f>SUM(B19+D19+F19+H19)</f>
        <v>20</v>
      </c>
      <c r="K19" s="198">
        <f>SUM(C19+G19+E19+I19)</f>
        <v>760000</v>
      </c>
    </row>
    <row r="20" spans="1:11" s="167" customFormat="1" ht="21" thickBot="1">
      <c r="A20" s="166" t="s">
        <v>317</v>
      </c>
      <c r="B20" s="361">
        <f aca="true" t="shared" si="1" ref="B20:J20">SUM(B19)</f>
        <v>5</v>
      </c>
      <c r="C20" s="362">
        <f t="shared" si="1"/>
        <v>190000</v>
      </c>
      <c r="D20" s="361">
        <f t="shared" si="1"/>
        <v>5</v>
      </c>
      <c r="E20" s="362">
        <f t="shared" si="1"/>
        <v>190000</v>
      </c>
      <c r="F20" s="361">
        <f t="shared" si="1"/>
        <v>5</v>
      </c>
      <c r="G20" s="362">
        <f t="shared" si="1"/>
        <v>190000</v>
      </c>
      <c r="H20" s="361">
        <f t="shared" si="1"/>
        <v>5</v>
      </c>
      <c r="I20" s="362">
        <f t="shared" si="1"/>
        <v>190000</v>
      </c>
      <c r="J20" s="361">
        <f t="shared" si="1"/>
        <v>20</v>
      </c>
      <c r="K20" s="204">
        <f>SUM(C20+G20+E20+I20)</f>
        <v>760000</v>
      </c>
    </row>
    <row r="21" spans="1:11" s="223" customFormat="1" ht="21" thickTop="1">
      <c r="A21" s="170"/>
      <c r="B21" s="220"/>
      <c r="C21" s="221"/>
      <c r="D21" s="220"/>
      <c r="E21" s="221"/>
      <c r="F21" s="220"/>
      <c r="G21" s="221"/>
      <c r="H21" s="220"/>
      <c r="I21" s="221"/>
      <c r="J21" s="220"/>
      <c r="K21" s="222"/>
    </row>
    <row r="22" spans="1:11" s="223" customFormat="1" ht="20.25">
      <c r="A22" s="170"/>
      <c r="B22" s="220"/>
      <c r="C22" s="221"/>
      <c r="D22" s="220"/>
      <c r="E22" s="221"/>
      <c r="F22" s="220"/>
      <c r="G22" s="221"/>
      <c r="H22" s="220"/>
      <c r="I22" s="221"/>
      <c r="J22" s="220"/>
      <c r="K22" s="222"/>
    </row>
    <row r="23" spans="1:11" s="223" customFormat="1" ht="20.25">
      <c r="A23" s="170"/>
      <c r="B23" s="220"/>
      <c r="C23" s="221"/>
      <c r="D23" s="220"/>
      <c r="E23" s="221"/>
      <c r="F23" s="220"/>
      <c r="G23" s="221"/>
      <c r="H23" s="220"/>
      <c r="I23" s="221"/>
      <c r="J23" s="220"/>
      <c r="K23" s="222"/>
    </row>
    <row r="24" spans="1:11" s="223" customFormat="1" ht="20.25">
      <c r="A24" s="170"/>
      <c r="B24" s="220"/>
      <c r="C24" s="221"/>
      <c r="D24" s="220"/>
      <c r="E24" s="221"/>
      <c r="F24" s="220"/>
      <c r="G24" s="221"/>
      <c r="H24" s="220"/>
      <c r="I24" s="221"/>
      <c r="J24" s="220"/>
      <c r="K24" s="222"/>
    </row>
    <row r="25" spans="1:11" s="223" customFormat="1" ht="20.25">
      <c r="A25" s="728" t="s">
        <v>759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</row>
    <row r="26" spans="1:11" s="223" customFormat="1" ht="20.25">
      <c r="A26" s="170"/>
      <c r="B26" s="220"/>
      <c r="C26" s="221"/>
      <c r="D26" s="220"/>
      <c r="E26" s="221"/>
      <c r="F26" s="220"/>
      <c r="G26" s="221"/>
      <c r="H26" s="220"/>
      <c r="I26" s="221"/>
      <c r="J26" s="220"/>
      <c r="K26" s="222"/>
    </row>
    <row r="27" spans="1:11" s="223" customFormat="1" ht="20.25">
      <c r="A27" s="170"/>
      <c r="B27" s="220"/>
      <c r="C27" s="221"/>
      <c r="D27" s="220"/>
      <c r="E27" s="221"/>
      <c r="F27" s="220"/>
      <c r="G27" s="221"/>
      <c r="H27" s="220"/>
      <c r="I27" s="221"/>
      <c r="J27" s="220"/>
      <c r="K27" s="372" t="s">
        <v>747</v>
      </c>
    </row>
    <row r="28" ht="20.25">
      <c r="I28" s="163"/>
    </row>
    <row r="29" spans="1:11" s="223" customFormat="1" ht="20.25">
      <c r="A29" s="170"/>
      <c r="B29" s="220"/>
      <c r="C29" s="221"/>
      <c r="D29" s="220"/>
      <c r="E29" s="221"/>
      <c r="F29" s="220"/>
      <c r="G29" s="221"/>
      <c r="H29" s="220"/>
      <c r="I29" s="221"/>
      <c r="J29" s="220"/>
      <c r="K29" s="222"/>
    </row>
    <row r="30" spans="1:11" s="165" customFormat="1" ht="20.25" customHeight="1">
      <c r="A30" s="729" t="s">
        <v>742</v>
      </c>
      <c r="B30" s="731" t="s">
        <v>327</v>
      </c>
      <c r="C30" s="732"/>
      <c r="D30" s="731" t="s">
        <v>332</v>
      </c>
      <c r="E30" s="732"/>
      <c r="F30" s="733" t="s">
        <v>739</v>
      </c>
      <c r="G30" s="734"/>
      <c r="H30" s="733" t="s">
        <v>738</v>
      </c>
      <c r="I30" s="734"/>
      <c r="J30" s="731" t="s">
        <v>780</v>
      </c>
      <c r="K30" s="732"/>
    </row>
    <row r="31" spans="1:11" s="165" customFormat="1" ht="23.25" customHeight="1">
      <c r="A31" s="730"/>
      <c r="B31" s="735" t="s">
        <v>328</v>
      </c>
      <c r="C31" s="179" t="s">
        <v>329</v>
      </c>
      <c r="D31" s="735" t="s">
        <v>328</v>
      </c>
      <c r="E31" s="179" t="s">
        <v>329</v>
      </c>
      <c r="F31" s="735" t="s">
        <v>328</v>
      </c>
      <c r="G31" s="179" t="s">
        <v>329</v>
      </c>
      <c r="H31" s="735" t="s">
        <v>328</v>
      </c>
      <c r="I31" s="179" t="s">
        <v>329</v>
      </c>
      <c r="J31" s="735" t="s">
        <v>328</v>
      </c>
      <c r="K31" s="179" t="s">
        <v>329</v>
      </c>
    </row>
    <row r="32" spans="1:11" s="165" customFormat="1" ht="20.25">
      <c r="A32" s="740"/>
      <c r="B32" s="737"/>
      <c r="C32" s="180" t="s">
        <v>330</v>
      </c>
      <c r="D32" s="737"/>
      <c r="E32" s="180" t="s">
        <v>330</v>
      </c>
      <c r="F32" s="737"/>
      <c r="G32" s="180" t="s">
        <v>330</v>
      </c>
      <c r="H32" s="737"/>
      <c r="I32" s="180" t="s">
        <v>330</v>
      </c>
      <c r="J32" s="737"/>
      <c r="K32" s="180" t="s">
        <v>330</v>
      </c>
    </row>
    <row r="33" spans="1:11" ht="20.25">
      <c r="A33" s="356" t="s">
        <v>750</v>
      </c>
      <c r="B33" s="186"/>
      <c r="C33" s="188"/>
      <c r="D33" s="186"/>
      <c r="E33" s="188"/>
      <c r="F33" s="182"/>
      <c r="G33" s="188"/>
      <c r="H33" s="182"/>
      <c r="I33" s="188"/>
      <c r="J33" s="182"/>
      <c r="K33" s="183"/>
    </row>
    <row r="34" spans="1:11" ht="20.25" customHeight="1">
      <c r="A34" s="219" t="s">
        <v>525</v>
      </c>
      <c r="B34" s="216">
        <v>2</v>
      </c>
      <c r="C34" s="217">
        <v>60000</v>
      </c>
      <c r="D34" s="216">
        <v>2</v>
      </c>
      <c r="E34" s="217">
        <v>60000</v>
      </c>
      <c r="F34" s="216">
        <v>2</v>
      </c>
      <c r="G34" s="217">
        <v>60000</v>
      </c>
      <c r="H34" s="216">
        <v>2</v>
      </c>
      <c r="I34" s="217">
        <v>60000</v>
      </c>
      <c r="J34" s="347">
        <f>SUM(B34+D34+F34+H34)</f>
        <v>8</v>
      </c>
      <c r="K34" s="198">
        <f aca="true" t="shared" si="2" ref="K34:K41">SUM(C34+G34+E34+I34)</f>
        <v>240000</v>
      </c>
    </row>
    <row r="35" spans="1:11" ht="23.25" customHeight="1">
      <c r="A35" s="212" t="s">
        <v>602</v>
      </c>
      <c r="B35" s="201">
        <v>1</v>
      </c>
      <c r="C35" s="202">
        <v>300000</v>
      </c>
      <c r="D35" s="201">
        <v>1</v>
      </c>
      <c r="E35" s="202">
        <v>300000</v>
      </c>
      <c r="F35" s="201">
        <v>1</v>
      </c>
      <c r="G35" s="202">
        <v>300000</v>
      </c>
      <c r="H35" s="201">
        <v>1</v>
      </c>
      <c r="I35" s="202">
        <v>300000</v>
      </c>
      <c r="J35" s="192">
        <f>SUM(B35+D35+F35+H35)</f>
        <v>4</v>
      </c>
      <c r="K35" s="198">
        <f t="shared" si="2"/>
        <v>1200000</v>
      </c>
    </row>
    <row r="36" spans="1:11" ht="21" customHeight="1">
      <c r="A36" s="212" t="s">
        <v>526</v>
      </c>
      <c r="B36" s="201">
        <v>13</v>
      </c>
      <c r="C36" s="202">
        <v>550000</v>
      </c>
      <c r="D36" s="201">
        <v>13</v>
      </c>
      <c r="E36" s="202">
        <v>550000</v>
      </c>
      <c r="F36" s="201">
        <v>13</v>
      </c>
      <c r="G36" s="202">
        <v>550000</v>
      </c>
      <c r="H36" s="201">
        <v>13</v>
      </c>
      <c r="I36" s="202">
        <v>550000</v>
      </c>
      <c r="J36" s="192">
        <f>SUM(B36+D36+F36+H36)</f>
        <v>52</v>
      </c>
      <c r="K36" s="211">
        <f t="shared" si="2"/>
        <v>2200000</v>
      </c>
    </row>
    <row r="37" spans="1:11" ht="20.25" customHeight="1">
      <c r="A37" s="212" t="s">
        <v>527</v>
      </c>
      <c r="B37" s="201">
        <v>2</v>
      </c>
      <c r="C37" s="202">
        <v>1409000</v>
      </c>
      <c r="D37" s="201">
        <v>2</v>
      </c>
      <c r="E37" s="202">
        <v>1409000</v>
      </c>
      <c r="F37" s="201">
        <v>2</v>
      </c>
      <c r="G37" s="202">
        <v>1409000</v>
      </c>
      <c r="H37" s="201">
        <v>2</v>
      </c>
      <c r="I37" s="202">
        <v>1409000</v>
      </c>
      <c r="J37" s="192">
        <f>SUM(B37+D37+F37+H37)</f>
        <v>8</v>
      </c>
      <c r="K37" s="211">
        <f t="shared" si="2"/>
        <v>5636000</v>
      </c>
    </row>
    <row r="38" spans="1:11" ht="20.25">
      <c r="A38" s="212" t="s">
        <v>529</v>
      </c>
      <c r="B38" s="201">
        <v>10</v>
      </c>
      <c r="C38" s="202">
        <v>310000</v>
      </c>
      <c r="D38" s="201">
        <v>10</v>
      </c>
      <c r="E38" s="202">
        <v>310000</v>
      </c>
      <c r="F38" s="201">
        <v>10</v>
      </c>
      <c r="G38" s="202">
        <v>310000</v>
      </c>
      <c r="H38" s="201">
        <v>10</v>
      </c>
      <c r="I38" s="202">
        <v>310000</v>
      </c>
      <c r="J38" s="192">
        <f>SUM(B38+D38+F38+H38)</f>
        <v>40</v>
      </c>
      <c r="K38" s="211">
        <f t="shared" si="2"/>
        <v>1240000</v>
      </c>
    </row>
    <row r="39" spans="1:11" ht="22.5" customHeight="1">
      <c r="A39" s="348" t="s">
        <v>530</v>
      </c>
      <c r="B39" s="201">
        <v>16</v>
      </c>
      <c r="C39" s="211">
        <v>653000</v>
      </c>
      <c r="D39" s="201">
        <v>16</v>
      </c>
      <c r="E39" s="211">
        <v>653000</v>
      </c>
      <c r="F39" s="201">
        <v>16</v>
      </c>
      <c r="G39" s="202">
        <v>653000</v>
      </c>
      <c r="H39" s="201">
        <v>16</v>
      </c>
      <c r="I39" s="202">
        <v>653000</v>
      </c>
      <c r="J39" s="185">
        <f aca="true" t="shared" si="3" ref="J39:J44">SUM(B39+D39+F39+H39)</f>
        <v>64</v>
      </c>
      <c r="K39" s="211">
        <f t="shared" si="2"/>
        <v>2612000</v>
      </c>
    </row>
    <row r="40" spans="1:11" ht="22.5" customHeight="1">
      <c r="A40" s="258" t="s">
        <v>537</v>
      </c>
      <c r="B40" s="205">
        <v>28</v>
      </c>
      <c r="C40" s="346">
        <v>2273000</v>
      </c>
      <c r="D40" s="205">
        <v>28</v>
      </c>
      <c r="E40" s="346">
        <v>2273000</v>
      </c>
      <c r="F40" s="205">
        <v>28</v>
      </c>
      <c r="G40" s="346">
        <v>2273000</v>
      </c>
      <c r="H40" s="205">
        <v>28</v>
      </c>
      <c r="I40" s="346">
        <v>2273000</v>
      </c>
      <c r="J40" s="192">
        <f t="shared" si="3"/>
        <v>112</v>
      </c>
      <c r="K40" s="198">
        <f t="shared" si="2"/>
        <v>9092000</v>
      </c>
    </row>
    <row r="41" spans="1:11" s="167" customFormat="1" ht="21" thickBot="1">
      <c r="A41" s="166" t="s">
        <v>317</v>
      </c>
      <c r="B41" s="361">
        <f aca="true" t="shared" si="4" ref="B41:I41">SUM(B34:B40)</f>
        <v>72</v>
      </c>
      <c r="C41" s="362">
        <f t="shared" si="4"/>
        <v>5555000</v>
      </c>
      <c r="D41" s="361">
        <f t="shared" si="4"/>
        <v>72</v>
      </c>
      <c r="E41" s="362">
        <f t="shared" si="4"/>
        <v>5555000</v>
      </c>
      <c r="F41" s="361">
        <f>SUM(F34:F40)</f>
        <v>72</v>
      </c>
      <c r="G41" s="362">
        <f t="shared" si="4"/>
        <v>5555000</v>
      </c>
      <c r="H41" s="361">
        <f>SUM(H34:H40)</f>
        <v>72</v>
      </c>
      <c r="I41" s="362">
        <f t="shared" si="4"/>
        <v>5555000</v>
      </c>
      <c r="J41" s="359">
        <f t="shared" si="3"/>
        <v>288</v>
      </c>
      <c r="K41" s="204">
        <f t="shared" si="2"/>
        <v>22220000</v>
      </c>
    </row>
    <row r="42" spans="1:11" ht="38.25" thickTop="1">
      <c r="A42" s="358" t="s">
        <v>751</v>
      </c>
      <c r="B42" s="261"/>
      <c r="C42" s="350"/>
      <c r="D42" s="205"/>
      <c r="E42" s="350"/>
      <c r="F42" s="351"/>
      <c r="G42" s="350"/>
      <c r="H42" s="351"/>
      <c r="I42" s="350"/>
      <c r="J42" s="351"/>
      <c r="K42" s="209"/>
    </row>
    <row r="43" spans="1:11" ht="20.25">
      <c r="A43" s="219" t="s">
        <v>741</v>
      </c>
      <c r="B43" s="205">
        <v>4</v>
      </c>
      <c r="C43" s="206">
        <f>'4.1ด้านสิ่งแวดล้อม'!E29</f>
        <v>570000</v>
      </c>
      <c r="D43" s="205">
        <v>4</v>
      </c>
      <c r="E43" s="206">
        <v>390000</v>
      </c>
      <c r="F43" s="205">
        <v>4</v>
      </c>
      <c r="G43" s="206">
        <v>390000</v>
      </c>
      <c r="H43" s="205">
        <v>4</v>
      </c>
      <c r="I43" s="206">
        <v>390000</v>
      </c>
      <c r="J43" s="192">
        <f t="shared" si="3"/>
        <v>16</v>
      </c>
      <c r="K43" s="198">
        <f>SUM(C43+G43+E43+I43)</f>
        <v>1740000</v>
      </c>
    </row>
    <row r="44" spans="1:11" ht="20.25">
      <c r="A44" s="219" t="s">
        <v>559</v>
      </c>
      <c r="B44" s="201">
        <v>1</v>
      </c>
      <c r="C44" s="202">
        <v>100000</v>
      </c>
      <c r="D44" s="201">
        <v>1</v>
      </c>
      <c r="E44" s="202">
        <v>100000</v>
      </c>
      <c r="F44" s="201">
        <v>1</v>
      </c>
      <c r="G44" s="202">
        <v>100000</v>
      </c>
      <c r="H44" s="201">
        <v>1</v>
      </c>
      <c r="I44" s="202">
        <v>100000</v>
      </c>
      <c r="J44" s="192">
        <f t="shared" si="3"/>
        <v>4</v>
      </c>
      <c r="K44" s="198">
        <f>SUM(C44+G44+E44+I44)</f>
        <v>400000</v>
      </c>
    </row>
    <row r="45" spans="1:11" s="167" customFormat="1" ht="21" thickBot="1">
      <c r="A45" s="360" t="s">
        <v>317</v>
      </c>
      <c r="B45" s="203">
        <f aca="true" t="shared" si="5" ref="B45:J45">SUM(B43:B44)</f>
        <v>5</v>
      </c>
      <c r="C45" s="204">
        <f t="shared" si="5"/>
        <v>670000</v>
      </c>
      <c r="D45" s="203">
        <f t="shared" si="5"/>
        <v>5</v>
      </c>
      <c r="E45" s="204">
        <f t="shared" si="5"/>
        <v>490000</v>
      </c>
      <c r="F45" s="203">
        <f t="shared" si="5"/>
        <v>5</v>
      </c>
      <c r="G45" s="204">
        <f t="shared" si="5"/>
        <v>490000</v>
      </c>
      <c r="H45" s="203">
        <f t="shared" si="5"/>
        <v>5</v>
      </c>
      <c r="I45" s="204">
        <f t="shared" si="5"/>
        <v>490000</v>
      </c>
      <c r="J45" s="203">
        <f t="shared" si="5"/>
        <v>20</v>
      </c>
      <c r="K45" s="204">
        <f>SUM(C45+G45+E45+I45)</f>
        <v>2140000</v>
      </c>
    </row>
    <row r="46" spans="1:11" s="223" customFormat="1" ht="21" thickTop="1">
      <c r="A46" s="224"/>
      <c r="B46" s="225"/>
      <c r="C46" s="226"/>
      <c r="D46" s="225"/>
      <c r="E46" s="226"/>
      <c r="F46" s="225"/>
      <c r="G46" s="226"/>
      <c r="H46" s="225"/>
      <c r="I46" s="226"/>
      <c r="J46" s="225"/>
      <c r="K46" s="227"/>
    </row>
    <row r="47" spans="1:11" s="223" customFormat="1" ht="20.25">
      <c r="A47" s="224"/>
      <c r="B47" s="225"/>
      <c r="C47" s="226"/>
      <c r="D47" s="225"/>
      <c r="E47" s="226"/>
      <c r="F47" s="225"/>
      <c r="G47" s="226"/>
      <c r="H47" s="225"/>
      <c r="I47" s="226"/>
      <c r="J47" s="225"/>
      <c r="K47" s="227"/>
    </row>
    <row r="48" spans="1:11" s="223" customFormat="1" ht="20.25">
      <c r="A48" s="224"/>
      <c r="B48" s="225"/>
      <c r="C48" s="226"/>
      <c r="D48" s="225"/>
      <c r="E48" s="226"/>
      <c r="F48" s="225"/>
      <c r="G48" s="226"/>
      <c r="H48" s="225"/>
      <c r="I48" s="226"/>
      <c r="J48" s="225"/>
      <c r="K48" s="227"/>
    </row>
    <row r="49" spans="1:11" s="223" customFormat="1" ht="20.25">
      <c r="A49" s="728" t="s">
        <v>760</v>
      </c>
      <c r="B49" s="728"/>
      <c r="C49" s="728"/>
      <c r="D49" s="728"/>
      <c r="E49" s="728"/>
      <c r="F49" s="728"/>
      <c r="G49" s="728"/>
      <c r="H49" s="728"/>
      <c r="I49" s="728"/>
      <c r="J49" s="728"/>
      <c r="K49" s="728"/>
    </row>
    <row r="50" spans="1:11" s="223" customFormat="1" ht="20.25">
      <c r="A50" s="224"/>
      <c r="B50" s="225"/>
      <c r="C50" s="226"/>
      <c r="D50" s="225"/>
      <c r="E50" s="226"/>
      <c r="F50" s="225"/>
      <c r="G50" s="226"/>
      <c r="H50" s="225"/>
      <c r="I50" s="226"/>
      <c r="J50" s="225"/>
      <c r="K50" s="227"/>
    </row>
    <row r="51" spans="1:11" s="223" customFormat="1" ht="20.25">
      <c r="A51" s="224"/>
      <c r="B51" s="225"/>
      <c r="C51" s="226"/>
      <c r="D51" s="225"/>
      <c r="E51" s="226"/>
      <c r="F51" s="225"/>
      <c r="G51" s="226"/>
      <c r="H51" s="225"/>
      <c r="I51" s="226"/>
      <c r="J51" s="225"/>
      <c r="K51" s="372" t="s">
        <v>747</v>
      </c>
    </row>
    <row r="52" ht="20.25">
      <c r="I52" s="163"/>
    </row>
    <row r="53" spans="1:11" s="223" customFormat="1" ht="20.25">
      <c r="A53" s="224"/>
      <c r="B53" s="225"/>
      <c r="C53" s="226"/>
      <c r="D53" s="225"/>
      <c r="E53" s="226"/>
      <c r="F53" s="225"/>
      <c r="G53" s="226"/>
      <c r="H53" s="225"/>
      <c r="I53" s="226"/>
      <c r="J53" s="225"/>
      <c r="K53" s="227"/>
    </row>
    <row r="54" spans="1:11" s="165" customFormat="1" ht="20.25" customHeight="1">
      <c r="A54" s="729" t="s">
        <v>742</v>
      </c>
      <c r="B54" s="731" t="s">
        <v>327</v>
      </c>
      <c r="C54" s="732"/>
      <c r="D54" s="731" t="s">
        <v>332</v>
      </c>
      <c r="E54" s="732"/>
      <c r="F54" s="733" t="s">
        <v>739</v>
      </c>
      <c r="G54" s="734"/>
      <c r="H54" s="733" t="s">
        <v>738</v>
      </c>
      <c r="I54" s="734"/>
      <c r="J54" s="731" t="s">
        <v>828</v>
      </c>
      <c r="K54" s="732"/>
    </row>
    <row r="55" spans="1:11" s="165" customFormat="1" ht="23.25" customHeight="1">
      <c r="A55" s="730"/>
      <c r="B55" s="735" t="s">
        <v>328</v>
      </c>
      <c r="C55" s="179" t="s">
        <v>329</v>
      </c>
      <c r="D55" s="735" t="s">
        <v>328</v>
      </c>
      <c r="E55" s="179" t="s">
        <v>329</v>
      </c>
      <c r="F55" s="735" t="s">
        <v>328</v>
      </c>
      <c r="G55" s="179" t="s">
        <v>329</v>
      </c>
      <c r="H55" s="735" t="s">
        <v>328</v>
      </c>
      <c r="I55" s="179" t="s">
        <v>329</v>
      </c>
      <c r="J55" s="735" t="s">
        <v>328</v>
      </c>
      <c r="K55" s="179" t="s">
        <v>329</v>
      </c>
    </row>
    <row r="56" spans="1:11" s="165" customFormat="1" ht="20.25">
      <c r="A56" s="730"/>
      <c r="B56" s="736"/>
      <c r="C56" s="191" t="s">
        <v>330</v>
      </c>
      <c r="D56" s="736"/>
      <c r="E56" s="191" t="s">
        <v>330</v>
      </c>
      <c r="F56" s="736"/>
      <c r="G56" s="191" t="s">
        <v>330</v>
      </c>
      <c r="H56" s="736"/>
      <c r="I56" s="191" t="s">
        <v>330</v>
      </c>
      <c r="J56" s="736"/>
      <c r="K56" s="191" t="s">
        <v>330</v>
      </c>
    </row>
    <row r="57" spans="1:11" ht="37.5">
      <c r="A57" s="355" t="s">
        <v>743</v>
      </c>
      <c r="B57" s="228"/>
      <c r="C57" s="229"/>
      <c r="D57" s="207"/>
      <c r="E57" s="229"/>
      <c r="F57" s="230"/>
      <c r="G57" s="229"/>
      <c r="H57" s="230"/>
      <c r="I57" s="229"/>
      <c r="J57" s="230"/>
      <c r="K57" s="208"/>
    </row>
    <row r="58" spans="1:11" ht="20.25" customHeight="1">
      <c r="A58" s="219" t="s">
        <v>560</v>
      </c>
      <c r="B58" s="216">
        <v>24</v>
      </c>
      <c r="C58" s="217">
        <v>2585000</v>
      </c>
      <c r="D58" s="216">
        <v>24</v>
      </c>
      <c r="E58" s="217">
        <v>2585000</v>
      </c>
      <c r="F58" s="216">
        <v>24</v>
      </c>
      <c r="G58" s="217">
        <v>2585000</v>
      </c>
      <c r="H58" s="216">
        <v>24</v>
      </c>
      <c r="I58" s="217">
        <v>2585000</v>
      </c>
      <c r="J58" s="192">
        <f>SUM(B58+D58+F58+H58)</f>
        <v>96</v>
      </c>
      <c r="K58" s="198">
        <f>SUM(C58+G58+E58+I58)</f>
        <v>10340000</v>
      </c>
    </row>
    <row r="59" spans="1:11" ht="20.25">
      <c r="A59" s="212" t="s">
        <v>576</v>
      </c>
      <c r="B59" s="201">
        <v>4</v>
      </c>
      <c r="C59" s="202">
        <v>250000</v>
      </c>
      <c r="D59" s="201">
        <v>4</v>
      </c>
      <c r="E59" s="202">
        <v>250000</v>
      </c>
      <c r="F59" s="201">
        <v>4</v>
      </c>
      <c r="G59" s="202">
        <v>250000</v>
      </c>
      <c r="H59" s="201">
        <v>4</v>
      </c>
      <c r="I59" s="202">
        <v>250000</v>
      </c>
      <c r="J59" s="192">
        <f>SUM(B59+D59+F59+H59)</f>
        <v>16</v>
      </c>
      <c r="K59" s="198">
        <f>SUM(C59+G59+E59+I59)</f>
        <v>1000000</v>
      </c>
    </row>
    <row r="60" spans="1:11" ht="20.25" customHeight="1">
      <c r="A60" s="212" t="s">
        <v>744</v>
      </c>
      <c r="B60" s="201">
        <v>7</v>
      </c>
      <c r="C60" s="202">
        <v>220000</v>
      </c>
      <c r="D60" s="201">
        <v>7</v>
      </c>
      <c r="E60" s="202">
        <v>220000</v>
      </c>
      <c r="F60" s="201">
        <v>7</v>
      </c>
      <c r="G60" s="202">
        <v>220000</v>
      </c>
      <c r="H60" s="201">
        <v>7</v>
      </c>
      <c r="I60" s="202">
        <v>220000</v>
      </c>
      <c r="J60" s="192">
        <f>SUM(B60+D60+F60+H60)</f>
        <v>28</v>
      </c>
      <c r="K60" s="198">
        <f>SUM(C60+G60+E60+I60)</f>
        <v>880000</v>
      </c>
    </row>
    <row r="61" spans="1:11" ht="37.5">
      <c r="A61" s="212" t="s">
        <v>745</v>
      </c>
      <c r="B61" s="201">
        <v>6</v>
      </c>
      <c r="C61" s="202">
        <v>800000</v>
      </c>
      <c r="D61" s="201">
        <v>6</v>
      </c>
      <c r="E61" s="202">
        <v>800000</v>
      </c>
      <c r="F61" s="201">
        <v>6</v>
      </c>
      <c r="G61" s="202">
        <v>800000</v>
      </c>
      <c r="H61" s="201">
        <v>6</v>
      </c>
      <c r="I61" s="202">
        <v>800000</v>
      </c>
      <c r="J61" s="192">
        <f>SUM(B61+D61+F61+H61)</f>
        <v>24</v>
      </c>
      <c r="K61" s="198">
        <f>SUM(C61+G61+E61+I61)</f>
        <v>3200000</v>
      </c>
    </row>
    <row r="62" spans="1:11" s="168" customFormat="1" ht="20.25" thickBot="1">
      <c r="A62" s="213" t="s">
        <v>317</v>
      </c>
      <c r="B62" s="214">
        <f aca="true" t="shared" si="6" ref="B62:K62">SUM(B58:B61)</f>
        <v>41</v>
      </c>
      <c r="C62" s="215">
        <f t="shared" si="6"/>
        <v>3855000</v>
      </c>
      <c r="D62" s="214">
        <f t="shared" si="6"/>
        <v>41</v>
      </c>
      <c r="E62" s="215">
        <f t="shared" si="6"/>
        <v>3855000</v>
      </c>
      <c r="F62" s="214">
        <f>SUM(F58:F61)</f>
        <v>41</v>
      </c>
      <c r="G62" s="215">
        <f>SUM(G58:G61)</f>
        <v>3855000</v>
      </c>
      <c r="H62" s="214">
        <f t="shared" si="6"/>
        <v>41</v>
      </c>
      <c r="I62" s="215">
        <f t="shared" si="6"/>
        <v>3855000</v>
      </c>
      <c r="J62" s="214">
        <f t="shared" si="6"/>
        <v>164</v>
      </c>
      <c r="K62" s="215">
        <f t="shared" si="6"/>
        <v>15420000</v>
      </c>
    </row>
    <row r="63" spans="1:11" s="168" customFormat="1" ht="21" thickBot="1" thickTop="1">
      <c r="A63" s="169" t="s">
        <v>331</v>
      </c>
      <c r="B63" s="210">
        <f aca="true" t="shared" si="7" ref="B63:I63">SUM(B62+B45+B41+B20+B17)</f>
        <v>177</v>
      </c>
      <c r="C63" s="218" t="e">
        <f t="shared" si="7"/>
        <v>#REF!</v>
      </c>
      <c r="D63" s="210">
        <f t="shared" si="7"/>
        <v>193</v>
      </c>
      <c r="E63" s="218" t="e">
        <f t="shared" si="7"/>
        <v>#REF!</v>
      </c>
      <c r="F63" s="210">
        <f t="shared" si="7"/>
        <v>208</v>
      </c>
      <c r="G63" s="218" t="e">
        <f t="shared" si="7"/>
        <v>#REF!</v>
      </c>
      <c r="H63" s="210">
        <f t="shared" si="7"/>
        <v>221</v>
      </c>
      <c r="I63" s="218" t="e">
        <f t="shared" si="7"/>
        <v>#REF!</v>
      </c>
      <c r="J63" s="210">
        <f>SUM(B63+D63+H63)</f>
        <v>591</v>
      </c>
      <c r="K63" s="218" t="e">
        <f>SUM(K62+K45+K41+K20+K17)</f>
        <v>#REF!</v>
      </c>
    </row>
    <row r="64" spans="1:11" s="352" customFormat="1" ht="20.25" thickTop="1">
      <c r="A64" s="170"/>
      <c r="B64" s="225"/>
      <c r="C64" s="227"/>
      <c r="D64" s="225"/>
      <c r="E64" s="227"/>
      <c r="F64" s="225"/>
      <c r="G64" s="227"/>
      <c r="H64" s="225"/>
      <c r="I64" s="227"/>
      <c r="J64" s="225"/>
      <c r="K64" s="349"/>
    </row>
    <row r="65" spans="1:11" s="352" customFormat="1" ht="19.5">
      <c r="A65" s="170"/>
      <c r="B65" s="225"/>
      <c r="C65" s="227"/>
      <c r="D65" s="225"/>
      <c r="E65" s="227"/>
      <c r="F65" s="225"/>
      <c r="G65" s="227"/>
      <c r="H65" s="225"/>
      <c r="I65" s="227"/>
      <c r="J65" s="225"/>
      <c r="K65" s="349"/>
    </row>
    <row r="66" spans="1:11" s="352" customFormat="1" ht="19.5">
      <c r="A66" s="170"/>
      <c r="B66" s="225"/>
      <c r="C66" s="227"/>
      <c r="D66" s="225"/>
      <c r="E66" s="227"/>
      <c r="F66" s="225"/>
      <c r="G66" s="227"/>
      <c r="H66" s="225"/>
      <c r="I66" s="227"/>
      <c r="J66" s="225"/>
      <c r="K66" s="349"/>
    </row>
    <row r="67" spans="1:11" s="352" customFormat="1" ht="19.5">
      <c r="A67" s="170"/>
      <c r="B67" s="225"/>
      <c r="C67" s="227"/>
      <c r="D67" s="225"/>
      <c r="E67" s="227"/>
      <c r="F67" s="225"/>
      <c r="G67" s="227"/>
      <c r="H67" s="225"/>
      <c r="I67" s="227"/>
      <c r="J67" s="225"/>
      <c r="K67" s="349"/>
    </row>
    <row r="68" spans="1:11" s="352" customFormat="1" ht="19.5">
      <c r="A68" s="170"/>
      <c r="B68" s="225"/>
      <c r="C68" s="227"/>
      <c r="D68" s="225"/>
      <c r="E68" s="227"/>
      <c r="F68" s="225"/>
      <c r="G68" s="227"/>
      <c r="H68" s="225"/>
      <c r="I68" s="227"/>
      <c r="J68" s="225"/>
      <c r="K68" s="349"/>
    </row>
    <row r="69" spans="1:11" s="352" customFormat="1" ht="19.5">
      <c r="A69" s="170"/>
      <c r="B69" s="225"/>
      <c r="C69" s="227"/>
      <c r="D69" s="225"/>
      <c r="E69" s="227"/>
      <c r="F69" s="225"/>
      <c r="G69" s="227"/>
      <c r="H69" s="225"/>
      <c r="I69" s="227"/>
      <c r="J69" s="225"/>
      <c r="K69" s="349"/>
    </row>
    <row r="70" spans="1:11" s="352" customFormat="1" ht="19.5">
      <c r="A70" s="170"/>
      <c r="B70" s="225"/>
      <c r="C70" s="227"/>
      <c r="D70" s="225"/>
      <c r="E70" s="227"/>
      <c r="F70" s="225"/>
      <c r="G70" s="227"/>
      <c r="H70" s="225"/>
      <c r="I70" s="227"/>
      <c r="J70" s="225"/>
      <c r="K70" s="349"/>
    </row>
    <row r="71" spans="1:11" s="352" customFormat="1" ht="19.5">
      <c r="A71" s="170"/>
      <c r="B71" s="225"/>
      <c r="C71" s="227"/>
      <c r="D71" s="225"/>
      <c r="E71" s="227"/>
      <c r="F71" s="225"/>
      <c r="G71" s="227"/>
      <c r="H71" s="225"/>
      <c r="I71" s="227"/>
      <c r="J71" s="225"/>
      <c r="K71" s="349"/>
    </row>
    <row r="72" spans="1:11" s="352" customFormat="1" ht="19.5">
      <c r="A72" s="170"/>
      <c r="B72" s="225"/>
      <c r="C72" s="227"/>
      <c r="D72" s="225"/>
      <c r="E72" s="227"/>
      <c r="F72" s="225"/>
      <c r="G72" s="227"/>
      <c r="H72" s="225"/>
      <c r="I72" s="227"/>
      <c r="J72" s="225"/>
      <c r="K72" s="349"/>
    </row>
    <row r="73" spans="3:11" ht="20.25">
      <c r="C73" s="175"/>
      <c r="E73" s="175"/>
      <c r="K73" s="176"/>
    </row>
    <row r="74" spans="3:11" ht="20.25">
      <c r="C74" s="175"/>
      <c r="E74" s="175"/>
      <c r="K74" s="176"/>
    </row>
    <row r="75" spans="3:11" ht="20.25">
      <c r="C75" s="175"/>
      <c r="E75" s="175"/>
      <c r="K75" s="176"/>
    </row>
    <row r="76" spans="3:11" ht="20.25">
      <c r="C76" s="175"/>
      <c r="E76" s="175"/>
      <c r="K76" s="176"/>
    </row>
    <row r="77" spans="3:11" ht="20.25">
      <c r="C77" s="175"/>
      <c r="D77" s="174"/>
      <c r="E77" s="175"/>
      <c r="K77" s="175"/>
    </row>
    <row r="78" spans="3:11" ht="20.25">
      <c r="C78" s="176"/>
      <c r="E78" s="176"/>
      <c r="K78" s="176"/>
    </row>
  </sheetData>
  <sheetProtection/>
  <mergeCells count="40">
    <mergeCell ref="B11:C11"/>
    <mergeCell ref="D11:E11"/>
    <mergeCell ref="F11:G11"/>
    <mergeCell ref="H11:I11"/>
    <mergeCell ref="J11:K11"/>
    <mergeCell ref="A30:A32"/>
    <mergeCell ref="B30:C30"/>
    <mergeCell ref="D30:E30"/>
    <mergeCell ref="F30:G30"/>
    <mergeCell ref="H30:I30"/>
    <mergeCell ref="A6:K6"/>
    <mergeCell ref="A7:K7"/>
    <mergeCell ref="A8:K8"/>
    <mergeCell ref="A9:K9"/>
    <mergeCell ref="A11:A13"/>
    <mergeCell ref="J55:J56"/>
    <mergeCell ref="B12:B13"/>
    <mergeCell ref="D12:D13"/>
    <mergeCell ref="F12:F13"/>
    <mergeCell ref="H12:H13"/>
    <mergeCell ref="D55:D56"/>
    <mergeCell ref="F55:F56"/>
    <mergeCell ref="H55:H56"/>
    <mergeCell ref="J12:J13"/>
    <mergeCell ref="J30:K30"/>
    <mergeCell ref="B31:B32"/>
    <mergeCell ref="D31:D32"/>
    <mergeCell ref="F31:F32"/>
    <mergeCell ref="H31:H32"/>
    <mergeCell ref="J31:J32"/>
    <mergeCell ref="A2:K2"/>
    <mergeCell ref="A25:K25"/>
    <mergeCell ref="A49:K49"/>
    <mergeCell ref="A54:A56"/>
    <mergeCell ref="B54:C54"/>
    <mergeCell ref="D54:E54"/>
    <mergeCell ref="F54:G54"/>
    <mergeCell ref="H54:I54"/>
    <mergeCell ref="J54:K54"/>
    <mergeCell ref="B55:B56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2:L58"/>
  <sheetViews>
    <sheetView view="pageBreakPreview" zoomScaleSheetLayoutView="100" zoomScalePageLayoutView="0" workbookViewId="0" topLeftCell="A37">
      <selection activeCell="C48" sqref="C48"/>
    </sheetView>
  </sheetViews>
  <sheetFormatPr defaultColWidth="9.140625" defaultRowHeight="15"/>
  <cols>
    <col min="1" max="1" width="3.8515625" style="2" customWidth="1"/>
    <col min="2" max="2" width="26.57421875" style="2" customWidth="1"/>
    <col min="3" max="3" width="13.421875" style="2" customWidth="1"/>
    <col min="4" max="4" width="11.28125" style="2" customWidth="1"/>
    <col min="5" max="5" width="9.8515625" style="2" customWidth="1"/>
    <col min="6" max="6" width="9.28125" style="2" bestFit="1" customWidth="1"/>
    <col min="7" max="7" width="9.00390625" style="2" customWidth="1"/>
    <col min="8" max="9" width="9.140625" style="2" customWidth="1"/>
    <col min="10" max="10" width="8.7109375" style="2" customWidth="1"/>
    <col min="11" max="11" width="16.57421875" style="2" customWidth="1"/>
    <col min="12" max="12" width="8.7109375" style="2" customWidth="1"/>
    <col min="13" max="16" width="0" style="2" hidden="1" customWidth="1"/>
    <col min="17" max="16384" width="9.00390625" style="2" customWidth="1"/>
  </cols>
  <sheetData>
    <row r="2" spans="1:12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371" t="s">
        <v>689</v>
      </c>
      <c r="L2" s="57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1582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89" customFormat="1" ht="18.75">
      <c r="A7" s="789" t="s">
        <v>679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22" customFormat="1" ht="18.75">
      <c r="A8" s="66" t="s">
        <v>699</v>
      </c>
      <c r="B8" s="2"/>
      <c r="C8" s="2"/>
      <c r="D8" s="3"/>
      <c r="E8" s="3"/>
      <c r="F8" s="3"/>
      <c r="G8" s="3"/>
      <c r="H8" s="3"/>
      <c r="I8" s="3"/>
      <c r="K8" s="3"/>
      <c r="L8" s="28"/>
    </row>
    <row r="9" spans="1:12" s="22" customFormat="1" ht="18.75">
      <c r="A9" s="812" t="s">
        <v>526</v>
      </c>
      <c r="B9" s="812"/>
      <c r="C9" s="812"/>
      <c r="D9" s="812"/>
      <c r="E9" s="2"/>
      <c r="F9" s="2"/>
      <c r="G9" s="2"/>
      <c r="H9" s="2"/>
      <c r="I9" s="2"/>
      <c r="J9" s="12"/>
      <c r="K9" s="2"/>
      <c r="L9" s="2"/>
    </row>
    <row r="10" spans="1:12" s="20" customFormat="1" ht="18.75">
      <c r="A10" s="779" t="s">
        <v>0</v>
      </c>
      <c r="B10" s="779" t="s">
        <v>1</v>
      </c>
      <c r="C10" s="779" t="s">
        <v>2</v>
      </c>
      <c r="D10" s="800" t="s">
        <v>603</v>
      </c>
      <c r="E10" s="782" t="s">
        <v>329</v>
      </c>
      <c r="F10" s="783"/>
      <c r="G10" s="783"/>
      <c r="H10" s="783"/>
      <c r="I10" s="784"/>
      <c r="J10" s="67" t="s">
        <v>224</v>
      </c>
      <c r="K10" s="68" t="s">
        <v>5</v>
      </c>
      <c r="L10" s="794" t="s">
        <v>473</v>
      </c>
    </row>
    <row r="11" spans="1:12" s="20" customFormat="1" ht="18.75">
      <c r="A11" s="780"/>
      <c r="B11" s="780"/>
      <c r="C11" s="780"/>
      <c r="D11" s="801"/>
      <c r="E11" s="70">
        <v>2561</v>
      </c>
      <c r="F11" s="67">
        <v>2562</v>
      </c>
      <c r="G11" s="67">
        <v>2563</v>
      </c>
      <c r="H11" s="71">
        <v>2564</v>
      </c>
      <c r="I11" s="71">
        <v>2565</v>
      </c>
      <c r="J11" s="69" t="s">
        <v>225</v>
      </c>
      <c r="K11" s="72" t="s">
        <v>7</v>
      </c>
      <c r="L11" s="795"/>
    </row>
    <row r="12" spans="1:12" s="20" customFormat="1" ht="18.75">
      <c r="A12" s="781"/>
      <c r="B12" s="781"/>
      <c r="C12" s="781"/>
      <c r="D12" s="802"/>
      <c r="E12" s="74" t="s">
        <v>8</v>
      </c>
      <c r="F12" s="75" t="s">
        <v>8</v>
      </c>
      <c r="G12" s="75" t="s">
        <v>8</v>
      </c>
      <c r="H12" s="76" t="s">
        <v>8</v>
      </c>
      <c r="I12" s="76" t="s">
        <v>8</v>
      </c>
      <c r="J12" s="75"/>
      <c r="K12" s="77"/>
      <c r="L12" s="796"/>
    </row>
    <row r="13" spans="1:12" s="20" customFormat="1" ht="18.75">
      <c r="A13" s="151">
        <v>1</v>
      </c>
      <c r="B13" s="2" t="s">
        <v>1252</v>
      </c>
      <c r="C13" s="17" t="s">
        <v>1232</v>
      </c>
      <c r="D13" s="151" t="s">
        <v>256</v>
      </c>
      <c r="E13" s="266">
        <v>50000</v>
      </c>
      <c r="F13" s="296">
        <v>50000</v>
      </c>
      <c r="G13" s="296">
        <v>50000</v>
      </c>
      <c r="H13" s="296">
        <v>50000</v>
      </c>
      <c r="I13" s="296">
        <v>50000</v>
      </c>
      <c r="J13" s="18" t="s">
        <v>288</v>
      </c>
      <c r="K13" s="2" t="s">
        <v>17</v>
      </c>
      <c r="L13" s="151" t="s">
        <v>9</v>
      </c>
    </row>
    <row r="14" spans="1:12" s="20" customFormat="1" ht="18.75">
      <c r="A14" s="151"/>
      <c r="B14" s="2" t="s">
        <v>1253</v>
      </c>
      <c r="C14" s="17" t="s">
        <v>1234</v>
      </c>
      <c r="D14" s="7" t="s">
        <v>18</v>
      </c>
      <c r="E14" s="151"/>
      <c r="F14" s="151"/>
      <c r="G14" s="151"/>
      <c r="H14" s="151"/>
      <c r="I14" s="151"/>
      <c r="J14" s="17" t="s">
        <v>263</v>
      </c>
      <c r="K14" s="2" t="s">
        <v>604</v>
      </c>
      <c r="L14" s="17"/>
    </row>
    <row r="15" spans="1:12" s="20" customFormat="1" ht="18.75">
      <c r="A15" s="151"/>
      <c r="B15" s="2" t="s">
        <v>1254</v>
      </c>
      <c r="C15" s="17" t="s">
        <v>1235</v>
      </c>
      <c r="D15" s="7"/>
      <c r="E15" s="151"/>
      <c r="F15" s="151"/>
      <c r="G15" s="151"/>
      <c r="H15" s="151"/>
      <c r="I15" s="151"/>
      <c r="J15" s="17" t="s">
        <v>254</v>
      </c>
      <c r="K15" s="2"/>
      <c r="L15" s="17"/>
    </row>
    <row r="16" spans="1:12" s="20" customFormat="1" ht="18.75">
      <c r="A16" s="150">
        <v>2</v>
      </c>
      <c r="B16" s="13" t="s">
        <v>1233</v>
      </c>
      <c r="C16" s="13" t="s">
        <v>1232</v>
      </c>
      <c r="D16" s="150" t="s">
        <v>256</v>
      </c>
      <c r="E16" s="78">
        <v>30000</v>
      </c>
      <c r="F16" s="78">
        <v>30000</v>
      </c>
      <c r="G16" s="78">
        <v>30000</v>
      </c>
      <c r="H16" s="78">
        <v>30000</v>
      </c>
      <c r="I16" s="78">
        <v>30000</v>
      </c>
      <c r="J16" s="15" t="s">
        <v>288</v>
      </c>
      <c r="K16" s="13" t="s">
        <v>17</v>
      </c>
      <c r="L16" s="150" t="s">
        <v>9</v>
      </c>
    </row>
    <row r="17" spans="1:12" s="20" customFormat="1" ht="18.75">
      <c r="A17" s="17"/>
      <c r="B17" s="17" t="s">
        <v>604</v>
      </c>
      <c r="C17" s="17" t="s">
        <v>1234</v>
      </c>
      <c r="D17" s="317" t="s">
        <v>18</v>
      </c>
      <c r="E17" s="17"/>
      <c r="F17" s="17"/>
      <c r="G17" s="17"/>
      <c r="H17" s="17"/>
      <c r="I17" s="17"/>
      <c r="J17" s="17" t="s">
        <v>263</v>
      </c>
      <c r="K17" s="2" t="s">
        <v>604</v>
      </c>
      <c r="L17" s="17"/>
    </row>
    <row r="18" spans="1:12" s="20" customFormat="1" ht="18.75">
      <c r="A18" s="10"/>
      <c r="B18" s="10"/>
      <c r="C18" s="10" t="s">
        <v>1235</v>
      </c>
      <c r="D18" s="10"/>
      <c r="E18" s="10"/>
      <c r="F18" s="10"/>
      <c r="G18" s="10"/>
      <c r="H18" s="10"/>
      <c r="I18" s="10"/>
      <c r="J18" s="17" t="s">
        <v>254</v>
      </c>
      <c r="K18" s="12"/>
      <c r="L18" s="10"/>
    </row>
    <row r="19" spans="1:12" s="100" customFormat="1" ht="18.75">
      <c r="A19" s="110">
        <v>3</v>
      </c>
      <c r="B19" s="146" t="s">
        <v>843</v>
      </c>
      <c r="C19" s="111" t="s">
        <v>1236</v>
      </c>
      <c r="D19" s="110" t="s">
        <v>256</v>
      </c>
      <c r="E19" s="673">
        <v>100000</v>
      </c>
      <c r="F19" s="673">
        <v>100000</v>
      </c>
      <c r="G19" s="673">
        <v>100000</v>
      </c>
      <c r="H19" s="673">
        <v>100000</v>
      </c>
      <c r="I19" s="673">
        <v>100000</v>
      </c>
      <c r="J19" s="235" t="s">
        <v>288</v>
      </c>
      <c r="K19" s="146" t="s">
        <v>183</v>
      </c>
      <c r="L19" s="110" t="s">
        <v>9</v>
      </c>
    </row>
    <row r="20" spans="1:12" s="100" customFormat="1" ht="18.75">
      <c r="A20" s="115"/>
      <c r="C20" s="116" t="s">
        <v>1237</v>
      </c>
      <c r="D20" s="674" t="s">
        <v>18</v>
      </c>
      <c r="E20" s="115"/>
      <c r="G20" s="116"/>
      <c r="H20" s="116"/>
      <c r="I20" s="116"/>
      <c r="J20" s="116" t="s">
        <v>263</v>
      </c>
      <c r="K20" s="100" t="s">
        <v>184</v>
      </c>
      <c r="L20" s="116"/>
    </row>
    <row r="21" spans="1:12" s="100" customFormat="1" ht="18.75">
      <c r="A21" s="122"/>
      <c r="B21" s="124"/>
      <c r="C21" s="124" t="s">
        <v>185</v>
      </c>
      <c r="D21" s="127"/>
      <c r="E21" s="128"/>
      <c r="F21" s="129"/>
      <c r="G21" s="130"/>
      <c r="H21" s="130"/>
      <c r="I21" s="130"/>
      <c r="J21" s="116" t="s">
        <v>254</v>
      </c>
      <c r="K21" s="123" t="s">
        <v>185</v>
      </c>
      <c r="L21" s="124"/>
    </row>
    <row r="22" spans="1:12" s="100" customFormat="1" ht="18.75">
      <c r="A22" s="110">
        <v>4</v>
      </c>
      <c r="B22" s="111" t="s">
        <v>1044</v>
      </c>
      <c r="C22" s="111" t="s">
        <v>150</v>
      </c>
      <c r="D22" s="319" t="s">
        <v>26</v>
      </c>
      <c r="E22" s="245">
        <v>200000</v>
      </c>
      <c r="F22" s="245">
        <v>200000</v>
      </c>
      <c r="G22" s="245">
        <v>200000</v>
      </c>
      <c r="H22" s="245">
        <v>200000</v>
      </c>
      <c r="I22" s="245">
        <v>200000</v>
      </c>
      <c r="J22" s="235" t="s">
        <v>288</v>
      </c>
      <c r="K22" s="146" t="s">
        <v>27</v>
      </c>
      <c r="L22" s="110" t="s">
        <v>9</v>
      </c>
    </row>
    <row r="23" spans="1:12" s="100" customFormat="1" ht="18.75">
      <c r="A23" s="115"/>
      <c r="B23" s="100" t="s">
        <v>1045</v>
      </c>
      <c r="C23" s="116" t="s">
        <v>1216</v>
      </c>
      <c r="D23" s="119" t="s">
        <v>257</v>
      </c>
      <c r="E23" s="253"/>
      <c r="F23" s="253"/>
      <c r="G23" s="253"/>
      <c r="H23" s="253"/>
      <c r="I23" s="253"/>
      <c r="J23" s="116" t="s">
        <v>263</v>
      </c>
      <c r="K23" s="100" t="s">
        <v>1046</v>
      </c>
      <c r="L23" s="116"/>
    </row>
    <row r="24" spans="1:12" s="100" customFormat="1" ht="18.75">
      <c r="A24" s="122"/>
      <c r="B24" s="123"/>
      <c r="C24" s="124"/>
      <c r="D24" s="122"/>
      <c r="E24" s="672"/>
      <c r="F24" s="672"/>
      <c r="G24" s="672"/>
      <c r="H24" s="672"/>
      <c r="I24" s="672"/>
      <c r="J24" s="124" t="s">
        <v>254</v>
      </c>
      <c r="K24" s="123" t="s">
        <v>1047</v>
      </c>
      <c r="L24" s="124"/>
    </row>
    <row r="25" spans="1:10" s="88" customFormat="1" ht="18.75">
      <c r="A25" s="556"/>
      <c r="D25" s="556"/>
      <c r="E25" s="625"/>
      <c r="F25" s="625"/>
      <c r="G25" s="625"/>
      <c r="H25" s="625"/>
      <c r="I25" s="625"/>
      <c r="J25" s="20"/>
    </row>
    <row r="26" spans="1:12" ht="18.75">
      <c r="A26" s="728" t="s">
        <v>619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9" spans="1:12" s="20" customFormat="1" ht="18.75">
      <c r="A29" s="329"/>
      <c r="E29" s="329"/>
      <c r="K29" s="371" t="s">
        <v>689</v>
      </c>
      <c r="L29" s="57"/>
    </row>
    <row r="30" spans="1:12" s="20" customFormat="1" ht="18.75">
      <c r="A30" s="66" t="s">
        <v>699</v>
      </c>
      <c r="B30" s="2"/>
      <c r="C30" s="2"/>
      <c r="D30" s="3"/>
      <c r="E30" s="3"/>
      <c r="F30" s="3"/>
      <c r="G30" s="3"/>
      <c r="H30" s="3"/>
      <c r="I30" s="3"/>
      <c r="J30" s="22"/>
      <c r="K30" s="3"/>
      <c r="L30" s="28"/>
    </row>
    <row r="31" spans="1:12" s="20" customFormat="1" ht="18.75">
      <c r="A31" s="812" t="s">
        <v>526</v>
      </c>
      <c r="B31" s="812"/>
      <c r="C31" s="812"/>
      <c r="D31" s="2"/>
      <c r="E31" s="2"/>
      <c r="F31" s="2"/>
      <c r="G31" s="2"/>
      <c r="H31" s="2"/>
      <c r="I31" s="2"/>
      <c r="J31" s="12"/>
      <c r="K31" s="2"/>
      <c r="L31" s="2"/>
    </row>
    <row r="32" spans="1:12" s="20" customFormat="1" ht="18.75">
      <c r="A32" s="779" t="s">
        <v>0</v>
      </c>
      <c r="B32" s="779" t="s">
        <v>1</v>
      </c>
      <c r="C32" s="779" t="s">
        <v>2</v>
      </c>
      <c r="D32" s="800" t="s">
        <v>603</v>
      </c>
      <c r="E32" s="782" t="s">
        <v>329</v>
      </c>
      <c r="F32" s="783"/>
      <c r="G32" s="783"/>
      <c r="H32" s="783"/>
      <c r="I32" s="784"/>
      <c r="J32" s="67" t="s">
        <v>224</v>
      </c>
      <c r="K32" s="68" t="s">
        <v>5</v>
      </c>
      <c r="L32" s="794" t="s">
        <v>473</v>
      </c>
    </row>
    <row r="33" spans="1:12" s="20" customFormat="1" ht="18.75">
      <c r="A33" s="780"/>
      <c r="B33" s="780"/>
      <c r="C33" s="780"/>
      <c r="D33" s="801"/>
      <c r="E33" s="70">
        <v>2561</v>
      </c>
      <c r="F33" s="67">
        <v>2562</v>
      </c>
      <c r="G33" s="67">
        <v>2563</v>
      </c>
      <c r="H33" s="71">
        <v>2564</v>
      </c>
      <c r="I33" s="71">
        <v>2565</v>
      </c>
      <c r="J33" s="69" t="s">
        <v>225</v>
      </c>
      <c r="K33" s="313" t="s">
        <v>7</v>
      </c>
      <c r="L33" s="795"/>
    </row>
    <row r="34" spans="1:12" s="20" customFormat="1" ht="18.75">
      <c r="A34" s="781"/>
      <c r="B34" s="781"/>
      <c r="C34" s="781"/>
      <c r="D34" s="802"/>
      <c r="E34" s="74" t="s">
        <v>8</v>
      </c>
      <c r="F34" s="75" t="s">
        <v>8</v>
      </c>
      <c r="G34" s="75" t="s">
        <v>8</v>
      </c>
      <c r="H34" s="76" t="s">
        <v>8</v>
      </c>
      <c r="I34" s="76" t="s">
        <v>8</v>
      </c>
      <c r="J34" s="75"/>
      <c r="K34" s="77"/>
      <c r="L34" s="796"/>
    </row>
    <row r="35" spans="1:12" s="20" customFormat="1" ht="18.75">
      <c r="A35" s="150">
        <v>5</v>
      </c>
      <c r="B35" s="13" t="s">
        <v>1240</v>
      </c>
      <c r="C35" s="13" t="s">
        <v>1238</v>
      </c>
      <c r="D35" s="5" t="s">
        <v>26</v>
      </c>
      <c r="E35" s="78">
        <v>20000</v>
      </c>
      <c r="F35" s="78">
        <v>20000</v>
      </c>
      <c r="G35" s="78">
        <v>20000</v>
      </c>
      <c r="H35" s="78">
        <v>20000</v>
      </c>
      <c r="I35" s="78">
        <v>20000</v>
      </c>
      <c r="J35" s="13" t="s">
        <v>263</v>
      </c>
      <c r="K35" s="58" t="s">
        <v>259</v>
      </c>
      <c r="L35" s="150" t="s">
        <v>9</v>
      </c>
    </row>
    <row r="36" spans="1:12" s="20" customFormat="1" ht="18.75">
      <c r="A36" s="151"/>
      <c r="B36" s="17" t="s">
        <v>1241</v>
      </c>
      <c r="C36" s="17" t="s">
        <v>1239</v>
      </c>
      <c r="D36" s="267" t="s">
        <v>257</v>
      </c>
      <c r="E36" s="31"/>
      <c r="F36" s="39"/>
      <c r="G36" s="39"/>
      <c r="H36" s="31"/>
      <c r="I36" s="31"/>
      <c r="J36" s="17" t="s">
        <v>254</v>
      </c>
      <c r="K36" s="20" t="s">
        <v>260</v>
      </c>
      <c r="L36" s="17"/>
    </row>
    <row r="37" spans="1:12" s="20" customFormat="1" ht="18.75">
      <c r="A37" s="151"/>
      <c r="B37" s="17" t="s">
        <v>1242</v>
      </c>
      <c r="C37" s="17"/>
      <c r="D37" s="151"/>
      <c r="E37" s="31"/>
      <c r="F37" s="39"/>
      <c r="G37" s="39"/>
      <c r="H37" s="31"/>
      <c r="I37" s="31"/>
      <c r="J37" s="17"/>
      <c r="K37" s="20" t="s">
        <v>261</v>
      </c>
      <c r="L37" s="17"/>
    </row>
    <row r="38" spans="1:12" s="20" customFormat="1" ht="18.75">
      <c r="A38" s="152"/>
      <c r="B38" s="12" t="s">
        <v>1243</v>
      </c>
      <c r="C38" s="10"/>
      <c r="D38" s="24"/>
      <c r="E38" s="90"/>
      <c r="F38" s="302"/>
      <c r="G38" s="90"/>
      <c r="H38" s="90"/>
      <c r="I38" s="90"/>
      <c r="J38" s="10"/>
      <c r="K38" s="12"/>
      <c r="L38" s="10"/>
    </row>
    <row r="39" spans="1:12" ht="18.75">
      <c r="A39" s="4">
        <v>6</v>
      </c>
      <c r="B39" s="58" t="s">
        <v>459</v>
      </c>
      <c r="C39" s="13" t="s">
        <v>236</v>
      </c>
      <c r="D39" s="809" t="s">
        <v>238</v>
      </c>
      <c r="E39" s="78">
        <v>50000</v>
      </c>
      <c r="F39" s="60">
        <v>50000</v>
      </c>
      <c r="G39" s="78">
        <v>50000</v>
      </c>
      <c r="H39" s="78">
        <v>50000</v>
      </c>
      <c r="I39" s="78">
        <v>50000</v>
      </c>
      <c r="J39" s="40" t="s">
        <v>234</v>
      </c>
      <c r="K39" s="58" t="s">
        <v>239</v>
      </c>
      <c r="L39" s="4" t="s">
        <v>9</v>
      </c>
    </row>
    <row r="40" spans="1:12" ht="18.75">
      <c r="A40" s="6"/>
      <c r="B40" s="2" t="s">
        <v>460</v>
      </c>
      <c r="C40" s="17" t="s">
        <v>237</v>
      </c>
      <c r="D40" s="810"/>
      <c r="E40" s="31"/>
      <c r="F40" s="87"/>
      <c r="G40" s="31"/>
      <c r="H40" s="31"/>
      <c r="I40" s="31"/>
      <c r="J40" s="6" t="s">
        <v>235</v>
      </c>
      <c r="K40" s="20" t="s">
        <v>240</v>
      </c>
      <c r="L40" s="6"/>
    </row>
    <row r="41" spans="1:12" ht="18.75">
      <c r="A41" s="6"/>
      <c r="C41" s="17"/>
      <c r="D41" s="810"/>
      <c r="E41" s="31"/>
      <c r="F41" s="30"/>
      <c r="G41" s="31"/>
      <c r="H41" s="31"/>
      <c r="I41" s="31"/>
      <c r="J41" s="6" t="s">
        <v>1</v>
      </c>
      <c r="K41" s="2" t="s">
        <v>241</v>
      </c>
      <c r="L41" s="17"/>
    </row>
    <row r="42" spans="1:12" ht="18.75">
      <c r="A42" s="6"/>
      <c r="C42" s="17"/>
      <c r="D42" s="811"/>
      <c r="E42" s="31"/>
      <c r="F42" s="87"/>
      <c r="G42" s="31"/>
      <c r="H42" s="31"/>
      <c r="I42" s="31"/>
      <c r="J42" s="17"/>
      <c r="K42" s="2" t="s">
        <v>242</v>
      </c>
      <c r="L42" s="6"/>
    </row>
    <row r="43" spans="1:12" ht="18.75">
      <c r="A43" s="4">
        <v>7</v>
      </c>
      <c r="B43" s="58" t="s">
        <v>462</v>
      </c>
      <c r="C43" s="13" t="s">
        <v>236</v>
      </c>
      <c r="D43" s="809" t="s">
        <v>238</v>
      </c>
      <c r="E43" s="78">
        <v>50000</v>
      </c>
      <c r="F43" s="60">
        <v>50000</v>
      </c>
      <c r="G43" s="78">
        <v>50000</v>
      </c>
      <c r="H43" s="78">
        <v>50000</v>
      </c>
      <c r="I43" s="78">
        <v>50000</v>
      </c>
      <c r="J43" s="40" t="s">
        <v>234</v>
      </c>
      <c r="K43" s="58" t="s">
        <v>239</v>
      </c>
      <c r="L43" s="4" t="s">
        <v>9</v>
      </c>
    </row>
    <row r="44" spans="1:12" ht="18.75">
      <c r="A44" s="6"/>
      <c r="B44" s="20" t="s">
        <v>461</v>
      </c>
      <c r="C44" s="17" t="s">
        <v>237</v>
      </c>
      <c r="D44" s="810"/>
      <c r="E44" s="17"/>
      <c r="F44" s="20"/>
      <c r="G44" s="17"/>
      <c r="H44" s="17"/>
      <c r="I44" s="17"/>
      <c r="J44" s="6" t="s">
        <v>235</v>
      </c>
      <c r="K44" s="20" t="s">
        <v>240</v>
      </c>
      <c r="L44" s="6"/>
    </row>
    <row r="45" spans="1:12" ht="18.75">
      <c r="A45" s="6"/>
      <c r="C45" s="17"/>
      <c r="D45" s="810"/>
      <c r="E45" s="17"/>
      <c r="G45" s="17"/>
      <c r="H45" s="17"/>
      <c r="I45" s="17"/>
      <c r="J45" s="6" t="s">
        <v>1</v>
      </c>
      <c r="K45" s="2" t="s">
        <v>241</v>
      </c>
      <c r="L45" s="17"/>
    </row>
    <row r="46" spans="1:12" ht="18.75">
      <c r="A46" s="152"/>
      <c r="B46" s="12"/>
      <c r="C46" s="10"/>
      <c r="D46" s="811"/>
      <c r="E46" s="10"/>
      <c r="F46" s="12"/>
      <c r="G46" s="10"/>
      <c r="H46" s="10"/>
      <c r="I46" s="10"/>
      <c r="J46" s="10"/>
      <c r="K46" s="25" t="s">
        <v>242</v>
      </c>
      <c r="L46" s="152"/>
    </row>
    <row r="47" spans="1:12" s="94" customFormat="1" ht="18.75" customHeight="1">
      <c r="A47" s="110">
        <v>8</v>
      </c>
      <c r="B47" s="146" t="s">
        <v>1052</v>
      </c>
      <c r="C47" s="111" t="s">
        <v>1593</v>
      </c>
      <c r="D47" s="806" t="s">
        <v>1056</v>
      </c>
      <c r="E47" s="235">
        <v>200000</v>
      </c>
      <c r="F47" s="426">
        <v>200000</v>
      </c>
      <c r="G47" s="235">
        <v>200000</v>
      </c>
      <c r="H47" s="235">
        <v>200000</v>
      </c>
      <c r="I47" s="235">
        <v>200000</v>
      </c>
      <c r="J47" s="673" t="s">
        <v>234</v>
      </c>
      <c r="K47" s="806" t="s">
        <v>1149</v>
      </c>
      <c r="L47" s="110" t="s">
        <v>9</v>
      </c>
    </row>
    <row r="48" spans="1:12" s="94" customFormat="1" ht="18.75">
      <c r="A48" s="116"/>
      <c r="B48" s="100" t="s">
        <v>1053</v>
      </c>
      <c r="C48" s="116" t="s">
        <v>1055</v>
      </c>
      <c r="D48" s="807"/>
      <c r="E48" s="116"/>
      <c r="F48" s="100"/>
      <c r="G48" s="116"/>
      <c r="H48" s="116"/>
      <c r="I48" s="116"/>
      <c r="J48" s="115" t="s">
        <v>235</v>
      </c>
      <c r="K48" s="807"/>
      <c r="L48" s="115"/>
    </row>
    <row r="49" spans="1:12" s="94" customFormat="1" ht="18.75">
      <c r="A49" s="124"/>
      <c r="B49" s="123" t="s">
        <v>1054</v>
      </c>
      <c r="C49" s="124"/>
      <c r="D49" s="808"/>
      <c r="E49" s="124"/>
      <c r="F49" s="123"/>
      <c r="G49" s="124"/>
      <c r="H49" s="124"/>
      <c r="I49" s="124"/>
      <c r="J49" s="122" t="s">
        <v>1</v>
      </c>
      <c r="K49" s="808"/>
      <c r="L49" s="124"/>
    </row>
    <row r="50" spans="1:12" s="91" customFormat="1" ht="18.75">
      <c r="A50" s="88"/>
      <c r="B50" s="88"/>
      <c r="C50" s="88"/>
      <c r="D50" s="562"/>
      <c r="E50" s="88"/>
      <c r="F50" s="88"/>
      <c r="G50" s="88"/>
      <c r="H50" s="88"/>
      <c r="I50" s="88"/>
      <c r="J50" s="543"/>
      <c r="K50" s="562"/>
      <c r="L50" s="88"/>
    </row>
    <row r="51" spans="1:12" s="91" customFormat="1" ht="18.75">
      <c r="A51" s="88"/>
      <c r="B51" s="88"/>
      <c r="C51" s="88"/>
      <c r="D51" s="562"/>
      <c r="E51" s="88"/>
      <c r="F51" s="88"/>
      <c r="G51" s="88"/>
      <c r="H51" s="88"/>
      <c r="I51" s="88"/>
      <c r="J51" s="543"/>
      <c r="K51" s="562"/>
      <c r="L51" s="88"/>
    </row>
    <row r="52" spans="1:12" s="20" customFormat="1" ht="18.75">
      <c r="A52" s="728" t="s">
        <v>1478</v>
      </c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</row>
    <row r="53" spans="1:11" s="20" customFormat="1" ht="18.75">
      <c r="A53" s="331"/>
      <c r="D53" s="331"/>
      <c r="E53" s="87"/>
      <c r="F53" s="87"/>
      <c r="G53" s="87"/>
      <c r="H53" s="87"/>
      <c r="I53" s="87"/>
      <c r="K53" s="63"/>
    </row>
    <row r="54" spans="1:11" s="20" customFormat="1" ht="18.75">
      <c r="A54" s="331"/>
      <c r="D54" s="331"/>
      <c r="E54" s="87">
        <f>SUM(E13+E16+E19+E22+E35+E39+E43+E47)</f>
        <v>700000</v>
      </c>
      <c r="F54" s="87">
        <f>SUM(F13+F16+F19+F22+F35+F39+F43+F47)</f>
        <v>700000</v>
      </c>
      <c r="G54" s="87">
        <f>SUM(G13+G16+G19+G22+G35+G39+G43+G47)</f>
        <v>700000</v>
      </c>
      <c r="H54" s="87">
        <f>SUM(H13+H16+H19+H22+H35+H39+H43+H47)</f>
        <v>700000</v>
      </c>
      <c r="I54" s="87">
        <f>SUM(I13+I16+I19+I22+I35+I39+I43+I47)</f>
        <v>700000</v>
      </c>
      <c r="K54" s="63"/>
    </row>
    <row r="55" spans="1:12" s="20" customFormat="1" ht="18.75">
      <c r="A55" s="267"/>
      <c r="D55" s="267"/>
      <c r="E55" s="267"/>
      <c r="L55" s="57"/>
    </row>
    <row r="56" spans="1:9" s="20" customFormat="1" ht="18.75">
      <c r="A56" s="291"/>
      <c r="D56" s="291"/>
      <c r="E56" s="87"/>
      <c r="F56" s="87"/>
      <c r="G56" s="87"/>
      <c r="H56" s="87"/>
      <c r="I56" s="87"/>
    </row>
    <row r="57" spans="1:9" s="20" customFormat="1" ht="18.75">
      <c r="A57" s="331"/>
      <c r="D57" s="331"/>
      <c r="E57" s="87"/>
      <c r="F57" s="87"/>
      <c r="G57" s="87"/>
      <c r="H57" s="87"/>
      <c r="I57" s="87"/>
    </row>
    <row r="58" spans="1:12" s="20" customFormat="1" ht="18.75">
      <c r="A58" s="267"/>
      <c r="C58" s="20" t="s">
        <v>321</v>
      </c>
      <c r="D58" s="267"/>
      <c r="E58" s="161"/>
      <c r="F58" s="161"/>
      <c r="G58" s="161"/>
      <c r="H58" s="161"/>
      <c r="I58" s="161"/>
      <c r="L58" s="267"/>
    </row>
  </sheetData>
  <sheetProtection/>
  <mergeCells count="25">
    <mergeCell ref="A3:L3"/>
    <mergeCell ref="A4:L4"/>
    <mergeCell ref="A5:L5"/>
    <mergeCell ref="A9:D9"/>
    <mergeCell ref="A10:A12"/>
    <mergeCell ref="B10:B12"/>
    <mergeCell ref="C10:C12"/>
    <mergeCell ref="E10:I10"/>
    <mergeCell ref="D10:D12"/>
    <mergeCell ref="D47:D49"/>
    <mergeCell ref="A32:A34"/>
    <mergeCell ref="B32:B34"/>
    <mergeCell ref="C32:C34"/>
    <mergeCell ref="D32:D34"/>
    <mergeCell ref="E32:I32"/>
    <mergeCell ref="K47:K49"/>
    <mergeCell ref="L10:L12"/>
    <mergeCell ref="A26:L26"/>
    <mergeCell ref="A52:L52"/>
    <mergeCell ref="A6:L6"/>
    <mergeCell ref="A7:L7"/>
    <mergeCell ref="D43:D46"/>
    <mergeCell ref="L32:L34"/>
    <mergeCell ref="A31:C31"/>
    <mergeCell ref="D39:D42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"/>
  <sheetViews>
    <sheetView view="pageBreakPreview" zoomScaleSheetLayoutView="100" zoomScalePageLayoutView="0" workbookViewId="0" topLeftCell="A4">
      <selection activeCell="K17" sqref="K17"/>
    </sheetView>
  </sheetViews>
  <sheetFormatPr defaultColWidth="9.140625" defaultRowHeight="15"/>
  <cols>
    <col min="1" max="1" width="3.8515625" style="2" customWidth="1"/>
    <col min="2" max="2" width="26.28125" style="2" customWidth="1"/>
    <col min="3" max="3" width="16.8515625" style="2" customWidth="1"/>
    <col min="4" max="4" width="11.140625" style="2" customWidth="1"/>
    <col min="5" max="5" width="8.8515625" style="2" customWidth="1"/>
    <col min="6" max="6" width="9.421875" style="2" customWidth="1"/>
    <col min="7" max="7" width="9.140625" style="2" customWidth="1"/>
    <col min="8" max="8" width="8.140625" style="2" customWidth="1"/>
    <col min="9" max="9" width="8.421875" style="2" customWidth="1"/>
    <col min="10" max="10" width="8.7109375" style="2" customWidth="1"/>
    <col min="11" max="11" width="15.00390625" style="2" customWidth="1"/>
    <col min="12" max="12" width="9.421875" style="2" customWidth="1"/>
    <col min="13" max="16" width="0" style="2" hidden="1" customWidth="1"/>
    <col min="17" max="16384" width="9.00390625" style="2" customWidth="1"/>
  </cols>
  <sheetData>
    <row r="1" spans="1:9" s="20" customFormat="1" ht="18.75">
      <c r="A1" s="267"/>
      <c r="D1" s="267"/>
      <c r="E1" s="87"/>
      <c r="F1" s="87"/>
      <c r="G1" s="87"/>
      <c r="H1" s="87"/>
      <c r="I1" s="87"/>
    </row>
    <row r="3" spans="1:12" s="20" customFormat="1" ht="18.75">
      <c r="A3" s="298"/>
      <c r="D3" s="298"/>
      <c r="E3" s="298"/>
      <c r="K3" s="371" t="s">
        <v>689</v>
      </c>
      <c r="L3" s="57"/>
    </row>
    <row r="4" spans="1:12" ht="18.75">
      <c r="A4" s="788" t="s">
        <v>222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1143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ht="18.75">
      <c r="A6" s="788" t="s">
        <v>223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</row>
    <row r="7" spans="1:12" s="66" customFormat="1" ht="18.75">
      <c r="A7" s="789" t="s">
        <v>1582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89" customFormat="1" ht="18.75">
      <c r="A8" s="789" t="s">
        <v>679</v>
      </c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</row>
    <row r="9" spans="1:12" s="97" customFormat="1" ht="18.75">
      <c r="A9" s="66" t="s">
        <v>699</v>
      </c>
      <c r="B9" s="94"/>
      <c r="C9" s="94"/>
      <c r="D9" s="95"/>
      <c r="E9" s="95"/>
      <c r="F9" s="95"/>
      <c r="G9" s="95"/>
      <c r="H9" s="95"/>
      <c r="I9" s="95"/>
      <c r="J9" s="95"/>
      <c r="K9" s="95"/>
      <c r="L9" s="96"/>
    </row>
    <row r="10" spans="1:12" s="97" customFormat="1" ht="18.75">
      <c r="A10" s="813" t="s">
        <v>527</v>
      </c>
      <c r="B10" s="813"/>
      <c r="C10" s="813"/>
      <c r="D10" s="813"/>
      <c r="E10" s="94"/>
      <c r="F10" s="94"/>
      <c r="G10" s="94"/>
      <c r="H10" s="94"/>
      <c r="I10" s="94"/>
      <c r="J10" s="94"/>
      <c r="K10" s="94"/>
      <c r="L10" s="94"/>
    </row>
    <row r="11" spans="1:12" s="100" customFormat="1" ht="18.75">
      <c r="A11" s="764" t="s">
        <v>0</v>
      </c>
      <c r="B11" s="764" t="s">
        <v>1</v>
      </c>
      <c r="C11" s="764" t="s">
        <v>2</v>
      </c>
      <c r="D11" s="98" t="s">
        <v>3</v>
      </c>
      <c r="E11" s="760" t="s">
        <v>329</v>
      </c>
      <c r="F11" s="761"/>
      <c r="G11" s="761"/>
      <c r="H11" s="761"/>
      <c r="I11" s="762"/>
      <c r="J11" s="98" t="s">
        <v>224</v>
      </c>
      <c r="K11" s="99" t="s">
        <v>5</v>
      </c>
      <c r="L11" s="794" t="s">
        <v>473</v>
      </c>
    </row>
    <row r="12" spans="1:12" s="100" customFormat="1" ht="18.75">
      <c r="A12" s="814"/>
      <c r="B12" s="814"/>
      <c r="C12" s="814"/>
      <c r="D12" s="101" t="s">
        <v>845</v>
      </c>
      <c r="E12" s="102">
        <v>2561</v>
      </c>
      <c r="F12" s="304">
        <v>2562</v>
      </c>
      <c r="G12" s="98">
        <v>2563</v>
      </c>
      <c r="H12" s="103">
        <v>2564</v>
      </c>
      <c r="I12" s="103">
        <v>2565</v>
      </c>
      <c r="J12" s="101" t="s">
        <v>225</v>
      </c>
      <c r="K12" s="104" t="s">
        <v>7</v>
      </c>
      <c r="L12" s="795"/>
    </row>
    <row r="13" spans="1:12" s="100" customFormat="1" ht="18.75">
      <c r="A13" s="815"/>
      <c r="B13" s="815"/>
      <c r="C13" s="815"/>
      <c r="D13" s="108" t="s">
        <v>846</v>
      </c>
      <c r="E13" s="106" t="s">
        <v>8</v>
      </c>
      <c r="F13" s="106" t="s">
        <v>8</v>
      </c>
      <c r="G13" s="108" t="s">
        <v>8</v>
      </c>
      <c r="H13" s="107" t="s">
        <v>8</v>
      </c>
      <c r="I13" s="107" t="s">
        <v>8</v>
      </c>
      <c r="J13" s="108"/>
      <c r="K13" s="109"/>
      <c r="L13" s="796"/>
    </row>
    <row r="14" spans="1:12" s="100" customFormat="1" ht="18" customHeight="1">
      <c r="A14" s="115">
        <v>1</v>
      </c>
      <c r="B14" s="94" t="s">
        <v>1565</v>
      </c>
      <c r="C14" s="116" t="s">
        <v>23</v>
      </c>
      <c r="D14" s="119" t="s">
        <v>844</v>
      </c>
      <c r="E14" s="120">
        <v>20000</v>
      </c>
      <c r="F14" s="121">
        <v>20000</v>
      </c>
      <c r="G14" s="114">
        <v>20000</v>
      </c>
      <c r="H14" s="114">
        <v>20000</v>
      </c>
      <c r="I14" s="114">
        <v>20000</v>
      </c>
      <c r="J14" s="114" t="s">
        <v>1050</v>
      </c>
      <c r="K14" s="100" t="s">
        <v>1592</v>
      </c>
      <c r="L14" s="118" t="s">
        <v>324</v>
      </c>
    </row>
    <row r="15" spans="1:12" s="100" customFormat="1" ht="18.75">
      <c r="A15" s="115"/>
      <c r="B15" s="94" t="s">
        <v>1566</v>
      </c>
      <c r="C15" s="116" t="s">
        <v>24</v>
      </c>
      <c r="D15" s="117" t="s">
        <v>21</v>
      </c>
      <c r="E15" s="115"/>
      <c r="F15" s="94"/>
      <c r="G15" s="116"/>
      <c r="H15" s="116"/>
      <c r="I15" s="116"/>
      <c r="J15" s="116" t="s">
        <v>1051</v>
      </c>
      <c r="K15" s="94"/>
      <c r="L15" s="115" t="s">
        <v>428</v>
      </c>
    </row>
    <row r="16" spans="1:12" s="100" customFormat="1" ht="18.75">
      <c r="A16" s="122"/>
      <c r="B16" s="123"/>
      <c r="C16" s="124"/>
      <c r="D16" s="127"/>
      <c r="E16" s="128"/>
      <c r="F16" s="129"/>
      <c r="G16" s="130"/>
      <c r="H16" s="130"/>
      <c r="I16" s="130"/>
      <c r="J16" s="124"/>
      <c r="K16" s="123"/>
      <c r="L16" s="124"/>
    </row>
    <row r="17" spans="1:12" s="100" customFormat="1" ht="20.25" customHeight="1">
      <c r="A17" s="110">
        <v>2</v>
      </c>
      <c r="B17" s="146" t="s">
        <v>1048</v>
      </c>
      <c r="C17" s="111" t="s">
        <v>23</v>
      </c>
      <c r="D17" s="319" t="s">
        <v>844</v>
      </c>
      <c r="E17" s="673">
        <v>40000</v>
      </c>
      <c r="F17" s="426">
        <v>40000</v>
      </c>
      <c r="G17" s="235">
        <v>40000</v>
      </c>
      <c r="H17" s="235">
        <v>40000</v>
      </c>
      <c r="I17" s="235">
        <v>40000</v>
      </c>
      <c r="J17" s="235" t="s">
        <v>1050</v>
      </c>
      <c r="K17" s="146" t="s">
        <v>1592</v>
      </c>
      <c r="L17" s="255" t="s">
        <v>324</v>
      </c>
    </row>
    <row r="18" spans="1:12" s="100" customFormat="1" ht="18.75">
      <c r="A18" s="115"/>
      <c r="B18" s="100" t="s">
        <v>1049</v>
      </c>
      <c r="C18" s="116" t="s">
        <v>24</v>
      </c>
      <c r="D18" s="119" t="s">
        <v>21</v>
      </c>
      <c r="E18" s="115"/>
      <c r="G18" s="116"/>
      <c r="H18" s="116"/>
      <c r="I18" s="116"/>
      <c r="J18" s="116" t="s">
        <v>1051</v>
      </c>
      <c r="L18" s="115" t="s">
        <v>428</v>
      </c>
    </row>
    <row r="19" spans="1:12" s="100" customFormat="1" ht="18.75">
      <c r="A19" s="122"/>
      <c r="B19" s="123"/>
      <c r="C19" s="124"/>
      <c r="D19" s="127"/>
      <c r="E19" s="128"/>
      <c r="F19" s="129"/>
      <c r="G19" s="130"/>
      <c r="H19" s="130"/>
      <c r="I19" s="130"/>
      <c r="J19" s="124"/>
      <c r="K19" s="123"/>
      <c r="L19" s="124"/>
    </row>
    <row r="23" s="20" customFormat="1" ht="18.75"/>
    <row r="24" s="20" customFormat="1" ht="18.75"/>
    <row r="25" spans="1:12" s="20" customFormat="1" ht="18.75">
      <c r="A25" s="728" t="s">
        <v>620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</row>
    <row r="26" spans="1:12" s="20" customFormat="1" ht="18.75">
      <c r="A26" s="267"/>
      <c r="C26" s="20" t="s">
        <v>322</v>
      </c>
      <c r="D26" s="267"/>
      <c r="E26" s="161">
        <f>SUM(E14:E25)</f>
        <v>60000</v>
      </c>
      <c r="F26" s="161">
        <f>SUM(F14:F25)</f>
        <v>60000</v>
      </c>
      <c r="G26" s="161">
        <f>SUM(G14:G25)</f>
        <v>60000</v>
      </c>
      <c r="H26" s="161">
        <f>SUM(H14:H25)</f>
        <v>60000</v>
      </c>
      <c r="I26" s="161">
        <f>SUM(I14:I25)</f>
        <v>60000</v>
      </c>
      <c r="L26" s="267"/>
    </row>
  </sheetData>
  <sheetProtection/>
  <mergeCells count="12">
    <mergeCell ref="E11:I11"/>
    <mergeCell ref="L11:L13"/>
    <mergeCell ref="A25:L25"/>
    <mergeCell ref="A4:L4"/>
    <mergeCell ref="A5:L5"/>
    <mergeCell ref="A6:L6"/>
    <mergeCell ref="A7:L7"/>
    <mergeCell ref="A8:L8"/>
    <mergeCell ref="A10:D10"/>
    <mergeCell ref="A11:A13"/>
    <mergeCell ref="B11:B13"/>
    <mergeCell ref="C11:C13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L63"/>
  <sheetViews>
    <sheetView view="pageBreakPreview" zoomScaleSheetLayoutView="100" zoomScalePageLayoutView="0" workbookViewId="0" topLeftCell="A40">
      <selection activeCell="A5" sqref="A5:L5"/>
    </sheetView>
  </sheetViews>
  <sheetFormatPr defaultColWidth="9.140625" defaultRowHeight="15"/>
  <cols>
    <col min="1" max="1" width="3.8515625" style="2" customWidth="1"/>
    <col min="2" max="2" width="24.8515625" style="2" bestFit="1" customWidth="1"/>
    <col min="3" max="3" width="18.00390625" style="2" customWidth="1"/>
    <col min="4" max="6" width="9.421875" style="2" customWidth="1"/>
    <col min="7" max="9" width="9.140625" style="2" customWidth="1"/>
    <col min="10" max="10" width="8.7109375" style="2" customWidth="1"/>
    <col min="11" max="11" width="15.421875" style="2" customWidth="1"/>
    <col min="12" max="12" width="9.421875" style="2" customWidth="1"/>
    <col min="13" max="16" width="0" style="2" hidden="1" customWidth="1"/>
    <col min="17" max="16384" width="9.00390625" style="2" customWidth="1"/>
  </cols>
  <sheetData>
    <row r="1" spans="1:12" s="20" customFormat="1" ht="18.75">
      <c r="A1" s="331"/>
      <c r="D1" s="331"/>
      <c r="E1" s="331"/>
      <c r="K1" s="371" t="s">
        <v>689</v>
      </c>
      <c r="L1" s="331"/>
    </row>
    <row r="2" spans="1:12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ht="18.75">
      <c r="A3" s="788" t="s">
        <v>1144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s="66" customFormat="1" ht="18.75">
      <c r="A5" s="789" t="s">
        <v>1582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s="89" customFormat="1" ht="18.75">
      <c r="A6" s="789" t="s">
        <v>800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22" customFormat="1" ht="18.75">
      <c r="A7" s="66" t="s">
        <v>699</v>
      </c>
      <c r="B7" s="2"/>
      <c r="C7" s="2"/>
      <c r="D7" s="3"/>
      <c r="E7" s="3"/>
      <c r="F7" s="3"/>
      <c r="G7" s="3"/>
      <c r="H7" s="3"/>
      <c r="I7" s="3"/>
      <c r="J7" s="3"/>
      <c r="K7" s="3"/>
      <c r="L7" s="28"/>
    </row>
    <row r="8" spans="1:12" s="22" customFormat="1" ht="18.75">
      <c r="A8" s="812" t="s">
        <v>528</v>
      </c>
      <c r="B8" s="812"/>
      <c r="C8" s="812"/>
      <c r="D8" s="812"/>
      <c r="E8" s="2"/>
      <c r="F8" s="2"/>
      <c r="G8" s="2"/>
      <c r="H8" s="2"/>
      <c r="I8" s="2"/>
      <c r="J8" s="2"/>
      <c r="K8" s="2"/>
      <c r="L8" s="2"/>
    </row>
    <row r="9" spans="1:12" s="20" customFormat="1" ht="18.75">
      <c r="A9" s="779" t="s">
        <v>0</v>
      </c>
      <c r="B9" s="779" t="s">
        <v>1</v>
      </c>
      <c r="C9" s="779" t="s">
        <v>2</v>
      </c>
      <c r="D9" s="800" t="s">
        <v>1260</v>
      </c>
      <c r="E9" s="782" t="s">
        <v>329</v>
      </c>
      <c r="F9" s="783"/>
      <c r="G9" s="783"/>
      <c r="H9" s="783"/>
      <c r="I9" s="784"/>
      <c r="J9" s="67" t="s">
        <v>224</v>
      </c>
      <c r="K9" s="68" t="s">
        <v>5</v>
      </c>
      <c r="L9" s="794" t="s">
        <v>473</v>
      </c>
    </row>
    <row r="10" spans="1:12" s="20" customFormat="1" ht="18.75">
      <c r="A10" s="780"/>
      <c r="B10" s="780"/>
      <c r="C10" s="780"/>
      <c r="D10" s="801"/>
      <c r="E10" s="70">
        <v>2561</v>
      </c>
      <c r="F10" s="278">
        <v>2562</v>
      </c>
      <c r="G10" s="67">
        <v>2563</v>
      </c>
      <c r="H10" s="71">
        <v>2564</v>
      </c>
      <c r="I10" s="71">
        <v>2565</v>
      </c>
      <c r="J10" s="69" t="s">
        <v>225</v>
      </c>
      <c r="K10" s="313" t="s">
        <v>7</v>
      </c>
      <c r="L10" s="795"/>
    </row>
    <row r="11" spans="1:12" s="20" customFormat="1" ht="18.75">
      <c r="A11" s="781"/>
      <c r="B11" s="781"/>
      <c r="C11" s="781"/>
      <c r="D11" s="802"/>
      <c r="E11" s="74" t="s">
        <v>8</v>
      </c>
      <c r="F11" s="74" t="s">
        <v>8</v>
      </c>
      <c r="G11" s="75" t="s">
        <v>8</v>
      </c>
      <c r="H11" s="76" t="s">
        <v>8</v>
      </c>
      <c r="I11" s="76" t="s">
        <v>8</v>
      </c>
      <c r="J11" s="75"/>
      <c r="K11" s="77"/>
      <c r="L11" s="796"/>
    </row>
    <row r="12" spans="1:12" s="94" customFormat="1" ht="18.75">
      <c r="A12" s="110">
        <v>1</v>
      </c>
      <c r="B12" s="146" t="s">
        <v>580</v>
      </c>
      <c r="C12" s="111" t="s">
        <v>188</v>
      </c>
      <c r="D12" s="806" t="s">
        <v>90</v>
      </c>
      <c r="E12" s="235">
        <v>20000</v>
      </c>
      <c r="F12" s="426">
        <v>20000</v>
      </c>
      <c r="G12" s="235">
        <v>20000</v>
      </c>
      <c r="H12" s="235">
        <v>20000</v>
      </c>
      <c r="I12" s="235">
        <v>20000</v>
      </c>
      <c r="J12" s="235" t="s">
        <v>226</v>
      </c>
      <c r="K12" s="675" t="s">
        <v>145</v>
      </c>
      <c r="L12" s="110" t="s">
        <v>324</v>
      </c>
    </row>
    <row r="13" spans="1:12" s="94" customFormat="1" ht="18.75">
      <c r="A13" s="115"/>
      <c r="B13" s="100" t="s">
        <v>581</v>
      </c>
      <c r="C13" s="116" t="s">
        <v>189</v>
      </c>
      <c r="D13" s="807"/>
      <c r="E13" s="114"/>
      <c r="F13" s="121"/>
      <c r="G13" s="114"/>
      <c r="H13" s="114"/>
      <c r="I13" s="114"/>
      <c r="J13" s="116" t="s">
        <v>234</v>
      </c>
      <c r="K13" s="238" t="s">
        <v>146</v>
      </c>
      <c r="L13" s="115" t="s">
        <v>428</v>
      </c>
    </row>
    <row r="14" spans="1:12" s="94" customFormat="1" ht="18.75">
      <c r="A14" s="115"/>
      <c r="B14" s="100" t="s">
        <v>582</v>
      </c>
      <c r="C14" s="116" t="s">
        <v>190</v>
      </c>
      <c r="D14" s="807"/>
      <c r="E14" s="114"/>
      <c r="F14" s="121"/>
      <c r="G14" s="114"/>
      <c r="H14" s="237"/>
      <c r="I14" s="237"/>
      <c r="J14" s="116" t="s">
        <v>254</v>
      </c>
      <c r="K14" s="238" t="s">
        <v>147</v>
      </c>
      <c r="L14" s="116"/>
    </row>
    <row r="15" spans="1:12" s="94" customFormat="1" ht="18.75">
      <c r="A15" s="115"/>
      <c r="B15" s="100"/>
      <c r="C15" s="116" t="s">
        <v>153</v>
      </c>
      <c r="D15" s="807"/>
      <c r="E15" s="114"/>
      <c r="F15" s="121"/>
      <c r="G15" s="114"/>
      <c r="H15" s="114"/>
      <c r="I15" s="114"/>
      <c r="J15" s="114"/>
      <c r="K15" s="116"/>
      <c r="L15" s="115"/>
    </row>
    <row r="16" spans="1:12" s="20" customFormat="1" ht="18.75">
      <c r="A16" s="150">
        <v>2</v>
      </c>
      <c r="B16" s="58" t="s">
        <v>605</v>
      </c>
      <c r="C16" s="13" t="s">
        <v>29</v>
      </c>
      <c r="D16" s="809" t="s">
        <v>16</v>
      </c>
      <c r="E16" s="295">
        <v>10000</v>
      </c>
      <c r="F16" s="59">
        <v>10000</v>
      </c>
      <c r="G16" s="295">
        <v>10000</v>
      </c>
      <c r="H16" s="295">
        <v>10000</v>
      </c>
      <c r="I16" s="295">
        <v>10000</v>
      </c>
      <c r="J16" s="15" t="s">
        <v>252</v>
      </c>
      <c r="K16" s="58" t="s">
        <v>22</v>
      </c>
      <c r="L16" s="110" t="s">
        <v>318</v>
      </c>
    </row>
    <row r="17" spans="1:12" s="20" customFormat="1" ht="18.75">
      <c r="A17" s="151"/>
      <c r="B17" s="20" t="s">
        <v>606</v>
      </c>
      <c r="C17" s="17" t="s">
        <v>335</v>
      </c>
      <c r="D17" s="810"/>
      <c r="E17" s="151"/>
      <c r="G17" s="17"/>
      <c r="H17" s="17"/>
      <c r="I17" s="17"/>
      <c r="J17" s="17" t="s">
        <v>253</v>
      </c>
      <c r="K17" s="20" t="s">
        <v>21</v>
      </c>
      <c r="L17" s="151" t="s">
        <v>245</v>
      </c>
    </row>
    <row r="18" spans="1:12" s="20" customFormat="1" ht="18.75">
      <c r="A18" s="152"/>
      <c r="B18" s="12"/>
      <c r="C18" s="10"/>
      <c r="D18" s="811"/>
      <c r="E18" s="297"/>
      <c r="F18" s="47"/>
      <c r="G18" s="48"/>
      <c r="H18" s="48"/>
      <c r="I18" s="48"/>
      <c r="J18" s="10" t="s">
        <v>254</v>
      </c>
      <c r="K18" s="12"/>
      <c r="L18" s="10"/>
    </row>
    <row r="19" spans="1:12" s="20" customFormat="1" ht="18.75">
      <c r="A19" s="150">
        <v>3</v>
      </c>
      <c r="B19" s="13" t="s">
        <v>516</v>
      </c>
      <c r="C19" s="13" t="s">
        <v>151</v>
      </c>
      <c r="D19" s="809" t="s">
        <v>34</v>
      </c>
      <c r="E19" s="132">
        <v>50000</v>
      </c>
      <c r="F19" s="54">
        <v>50000</v>
      </c>
      <c r="G19" s="15">
        <v>50000</v>
      </c>
      <c r="H19" s="134">
        <v>50000</v>
      </c>
      <c r="I19" s="134">
        <v>50000</v>
      </c>
      <c r="J19" s="295" t="s">
        <v>263</v>
      </c>
      <c r="K19" s="42" t="s">
        <v>145</v>
      </c>
      <c r="L19" s="150" t="s">
        <v>318</v>
      </c>
    </row>
    <row r="20" spans="1:12" s="20" customFormat="1" ht="18.75">
      <c r="A20" s="151"/>
      <c r="B20" s="17" t="s">
        <v>517</v>
      </c>
      <c r="C20" s="17" t="s">
        <v>152</v>
      </c>
      <c r="D20" s="810"/>
      <c r="E20" s="296"/>
      <c r="F20" s="49"/>
      <c r="G20" s="296"/>
      <c r="H20" s="296"/>
      <c r="I20" s="296"/>
      <c r="J20" s="17" t="s">
        <v>254</v>
      </c>
      <c r="K20" s="27" t="s">
        <v>146</v>
      </c>
      <c r="L20" s="151" t="s">
        <v>245</v>
      </c>
    </row>
    <row r="21" spans="1:12" s="20" customFormat="1" ht="18.75">
      <c r="A21" s="152"/>
      <c r="B21" s="10"/>
      <c r="C21" s="10" t="s">
        <v>153</v>
      </c>
      <c r="D21" s="811"/>
      <c r="E21" s="152"/>
      <c r="F21" s="12"/>
      <c r="G21" s="10"/>
      <c r="H21" s="135"/>
      <c r="I21" s="135"/>
      <c r="J21" s="10"/>
      <c r="K21" s="25" t="s">
        <v>147</v>
      </c>
      <c r="L21" s="152"/>
    </row>
    <row r="22" spans="1:12" s="20" customFormat="1" ht="18.75">
      <c r="A22" s="150">
        <v>4</v>
      </c>
      <c r="B22" s="58" t="s">
        <v>518</v>
      </c>
      <c r="C22" s="13" t="s">
        <v>32</v>
      </c>
      <c r="D22" s="809" t="s">
        <v>34</v>
      </c>
      <c r="E22" s="80">
        <v>20000</v>
      </c>
      <c r="F22" s="305">
        <v>20000</v>
      </c>
      <c r="G22" s="80">
        <v>20000</v>
      </c>
      <c r="H22" s="80">
        <v>20000</v>
      </c>
      <c r="I22" s="80">
        <v>20000</v>
      </c>
      <c r="J22" s="295" t="s">
        <v>263</v>
      </c>
      <c r="K22" s="58" t="s">
        <v>34</v>
      </c>
      <c r="L22" s="150" t="s">
        <v>318</v>
      </c>
    </row>
    <row r="23" spans="1:12" s="20" customFormat="1" ht="18.75">
      <c r="A23" s="152"/>
      <c r="B23" s="12" t="s">
        <v>519</v>
      </c>
      <c r="C23" s="10" t="s">
        <v>33</v>
      </c>
      <c r="D23" s="811"/>
      <c r="E23" s="83"/>
      <c r="F23" s="12"/>
      <c r="G23" s="10"/>
      <c r="H23" s="10"/>
      <c r="I23" s="10"/>
      <c r="J23" s="10" t="s">
        <v>254</v>
      </c>
      <c r="K23" s="12" t="s">
        <v>453</v>
      </c>
      <c r="L23" s="152" t="s">
        <v>245</v>
      </c>
    </row>
    <row r="24" spans="1:12" s="20" customFormat="1" ht="18.75">
      <c r="A24" s="331"/>
      <c r="D24" s="397"/>
      <c r="E24" s="86"/>
      <c r="L24" s="331"/>
    </row>
    <row r="25" spans="1:12" s="20" customFormat="1" ht="18.75">
      <c r="A25" s="331"/>
      <c r="D25" s="397"/>
      <c r="E25" s="86"/>
      <c r="L25" s="331"/>
    </row>
    <row r="26" spans="1:12" s="20" customFormat="1" ht="18.75">
      <c r="A26" s="728" t="s">
        <v>1479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7" spans="1:12" s="20" customFormat="1" ht="18.75">
      <c r="A27" s="298"/>
      <c r="D27" s="23"/>
      <c r="E27" s="49"/>
      <c r="F27" s="19"/>
      <c r="G27" s="19"/>
      <c r="H27" s="19"/>
      <c r="I27" s="19"/>
      <c r="J27" s="19"/>
      <c r="K27" s="371" t="s">
        <v>689</v>
      </c>
      <c r="L27" s="57"/>
    </row>
    <row r="28" spans="1:12" s="22" customFormat="1" ht="18.75">
      <c r="A28" s="66" t="s">
        <v>699</v>
      </c>
      <c r="B28" s="2"/>
      <c r="C28" s="2"/>
      <c r="D28" s="3"/>
      <c r="E28" s="3"/>
      <c r="F28" s="3"/>
      <c r="G28" s="3"/>
      <c r="H28" s="3"/>
      <c r="I28" s="3"/>
      <c r="J28" s="3"/>
      <c r="K28" s="3"/>
      <c r="L28" s="57"/>
    </row>
    <row r="29" spans="1:12" s="22" customFormat="1" ht="18.75">
      <c r="A29" s="813" t="s">
        <v>529</v>
      </c>
      <c r="B29" s="813"/>
      <c r="C29" s="813"/>
      <c r="D29" s="813"/>
      <c r="E29" s="2"/>
      <c r="F29" s="2"/>
      <c r="G29" s="2"/>
      <c r="H29" s="2"/>
      <c r="I29" s="2"/>
      <c r="J29" s="2"/>
      <c r="K29" s="2"/>
      <c r="L29" s="2"/>
    </row>
    <row r="30" spans="1:12" s="20" customFormat="1" ht="18.75">
      <c r="A30" s="779" t="s">
        <v>0</v>
      </c>
      <c r="B30" s="779" t="s">
        <v>1</v>
      </c>
      <c r="C30" s="779" t="s">
        <v>2</v>
      </c>
      <c r="D30" s="800" t="s">
        <v>1260</v>
      </c>
      <c r="E30" s="782" t="s">
        <v>329</v>
      </c>
      <c r="F30" s="783"/>
      <c r="G30" s="783"/>
      <c r="H30" s="783"/>
      <c r="I30" s="784"/>
      <c r="J30" s="67" t="s">
        <v>224</v>
      </c>
      <c r="K30" s="68" t="s">
        <v>5</v>
      </c>
      <c r="L30" s="794" t="s">
        <v>473</v>
      </c>
    </row>
    <row r="31" spans="1:12" s="20" customFormat="1" ht="18.75">
      <c r="A31" s="780"/>
      <c r="B31" s="780"/>
      <c r="C31" s="780"/>
      <c r="D31" s="801"/>
      <c r="E31" s="70">
        <v>2561</v>
      </c>
      <c r="F31" s="278">
        <v>2562</v>
      </c>
      <c r="G31" s="98">
        <v>2563</v>
      </c>
      <c r="H31" s="71">
        <v>2564</v>
      </c>
      <c r="I31" s="71">
        <v>2565</v>
      </c>
      <c r="J31" s="69" t="s">
        <v>225</v>
      </c>
      <c r="K31" s="72" t="s">
        <v>7</v>
      </c>
      <c r="L31" s="795"/>
    </row>
    <row r="32" spans="1:12" s="20" customFormat="1" ht="18.75">
      <c r="A32" s="781"/>
      <c r="B32" s="781"/>
      <c r="C32" s="781"/>
      <c r="D32" s="802"/>
      <c r="E32" s="74" t="s">
        <v>8</v>
      </c>
      <c r="F32" s="74" t="s">
        <v>8</v>
      </c>
      <c r="G32" s="108" t="s">
        <v>8</v>
      </c>
      <c r="H32" s="76" t="s">
        <v>8</v>
      </c>
      <c r="I32" s="76" t="s">
        <v>8</v>
      </c>
      <c r="J32" s="75"/>
      <c r="K32" s="77"/>
      <c r="L32" s="796"/>
    </row>
    <row r="33" spans="1:12" s="20" customFormat="1" ht="18.75">
      <c r="A33" s="150">
        <v>5</v>
      </c>
      <c r="B33" s="58" t="s">
        <v>266</v>
      </c>
      <c r="C33" s="13" t="s">
        <v>465</v>
      </c>
      <c r="D33" s="809" t="s">
        <v>265</v>
      </c>
      <c r="E33" s="132">
        <v>30000</v>
      </c>
      <c r="F33" s="54">
        <v>30000</v>
      </c>
      <c r="G33" s="15">
        <v>30000</v>
      </c>
      <c r="H33" s="134">
        <v>30000</v>
      </c>
      <c r="I33" s="134">
        <v>30000</v>
      </c>
      <c r="J33" s="295" t="s">
        <v>263</v>
      </c>
      <c r="K33" s="13" t="s">
        <v>271</v>
      </c>
      <c r="L33" s="150" t="s">
        <v>318</v>
      </c>
    </row>
    <row r="34" spans="1:12" s="20" customFormat="1" ht="18.75">
      <c r="A34" s="151"/>
      <c r="B34" s="20" t="s">
        <v>267</v>
      </c>
      <c r="C34" s="17" t="s">
        <v>268</v>
      </c>
      <c r="D34" s="810"/>
      <c r="E34" s="296"/>
      <c r="F34" s="49"/>
      <c r="G34" s="296"/>
      <c r="H34" s="296"/>
      <c r="I34" s="296"/>
      <c r="J34" s="17" t="s">
        <v>254</v>
      </c>
      <c r="K34" s="17" t="s">
        <v>272</v>
      </c>
      <c r="L34" s="151" t="s">
        <v>245</v>
      </c>
    </row>
    <row r="35" spans="1:12" s="20" customFormat="1" ht="18.75">
      <c r="A35" s="151"/>
      <c r="C35" s="17" t="s">
        <v>269</v>
      </c>
      <c r="D35" s="810"/>
      <c r="E35" s="151"/>
      <c r="G35" s="17"/>
      <c r="H35" s="17"/>
      <c r="I35" s="17"/>
      <c r="J35" s="17"/>
      <c r="K35" s="17" t="s">
        <v>269</v>
      </c>
      <c r="L35" s="151"/>
    </row>
    <row r="36" spans="1:12" s="20" customFormat="1" ht="18.75">
      <c r="A36" s="10"/>
      <c r="B36" s="10"/>
      <c r="C36" s="10" t="s">
        <v>270</v>
      </c>
      <c r="D36" s="811"/>
      <c r="E36" s="297"/>
      <c r="F36" s="306"/>
      <c r="G36" s="297"/>
      <c r="H36" s="297"/>
      <c r="I36" s="297"/>
      <c r="J36" s="379"/>
      <c r="K36" s="10" t="s">
        <v>270</v>
      </c>
      <c r="L36" s="10"/>
    </row>
    <row r="37" spans="1:12" s="20" customFormat="1" ht="18.75">
      <c r="A37" s="150">
        <v>6</v>
      </c>
      <c r="B37" s="58" t="s">
        <v>608</v>
      </c>
      <c r="C37" s="13" t="s">
        <v>35</v>
      </c>
      <c r="D37" s="809" t="s">
        <v>16</v>
      </c>
      <c r="E37" s="133">
        <v>20000</v>
      </c>
      <c r="F37" s="61">
        <v>20000</v>
      </c>
      <c r="G37" s="133">
        <v>20000</v>
      </c>
      <c r="H37" s="133">
        <v>20000</v>
      </c>
      <c r="I37" s="133">
        <v>20000</v>
      </c>
      <c r="J37" s="295" t="s">
        <v>263</v>
      </c>
      <c r="K37" s="58" t="s">
        <v>27</v>
      </c>
      <c r="L37" s="150" t="s">
        <v>318</v>
      </c>
    </row>
    <row r="38" spans="1:12" s="20" customFormat="1" ht="18.75">
      <c r="A38" s="151"/>
      <c r="B38" s="20" t="s">
        <v>609</v>
      </c>
      <c r="C38" s="17" t="s">
        <v>466</v>
      </c>
      <c r="D38" s="810"/>
      <c r="E38" s="151"/>
      <c r="G38" s="17"/>
      <c r="H38" s="17"/>
      <c r="I38" s="17"/>
      <c r="J38" s="17" t="s">
        <v>254</v>
      </c>
      <c r="K38" s="20" t="s">
        <v>28</v>
      </c>
      <c r="L38" s="151" t="s">
        <v>245</v>
      </c>
    </row>
    <row r="39" spans="1:12" s="20" customFormat="1" ht="18.75">
      <c r="A39" s="151"/>
      <c r="B39" s="20" t="s">
        <v>611</v>
      </c>
      <c r="C39" s="17" t="s">
        <v>36</v>
      </c>
      <c r="D39" s="810"/>
      <c r="E39" s="296"/>
      <c r="F39" s="19"/>
      <c r="G39" s="18"/>
      <c r="H39" s="18"/>
      <c r="I39" s="18"/>
      <c r="J39" s="18"/>
      <c r="L39" s="17"/>
    </row>
    <row r="40" spans="1:12" s="20" customFormat="1" ht="18.75">
      <c r="A40" s="151"/>
      <c r="B40" s="20" t="s">
        <v>610</v>
      </c>
      <c r="C40" s="17" t="s">
        <v>467</v>
      </c>
      <c r="D40" s="810"/>
      <c r="E40" s="151"/>
      <c r="G40" s="17"/>
      <c r="H40" s="17"/>
      <c r="I40" s="17"/>
      <c r="J40" s="17"/>
      <c r="L40" s="151"/>
    </row>
    <row r="41" spans="1:12" s="20" customFormat="1" ht="18.75">
      <c r="A41" s="152"/>
      <c r="B41" s="12" t="s">
        <v>607</v>
      </c>
      <c r="C41" s="10" t="s">
        <v>37</v>
      </c>
      <c r="D41" s="811"/>
      <c r="E41" s="297"/>
      <c r="F41" s="306"/>
      <c r="G41" s="297"/>
      <c r="H41" s="297"/>
      <c r="I41" s="297"/>
      <c r="J41" s="297"/>
      <c r="K41" s="12"/>
      <c r="L41" s="152"/>
    </row>
    <row r="42" spans="1:12" s="94" customFormat="1" ht="18.75">
      <c r="A42" s="110">
        <v>7</v>
      </c>
      <c r="B42" s="94" t="s">
        <v>682</v>
      </c>
      <c r="C42" s="111" t="s">
        <v>134</v>
      </c>
      <c r="D42" s="806" t="s">
        <v>137</v>
      </c>
      <c r="E42" s="253">
        <v>50000</v>
      </c>
      <c r="F42" s="676">
        <v>50000</v>
      </c>
      <c r="G42" s="245">
        <v>50000</v>
      </c>
      <c r="H42" s="253">
        <v>50000</v>
      </c>
      <c r="I42" s="253">
        <v>50000</v>
      </c>
      <c r="J42" s="120" t="s">
        <v>226</v>
      </c>
      <c r="K42" s="94" t="s">
        <v>138</v>
      </c>
      <c r="L42" s="115" t="s">
        <v>9</v>
      </c>
    </row>
    <row r="43" spans="1:12" s="94" customFormat="1" ht="18.75">
      <c r="A43" s="115"/>
      <c r="B43" s="94" t="s">
        <v>460</v>
      </c>
      <c r="C43" s="116" t="s">
        <v>135</v>
      </c>
      <c r="D43" s="807"/>
      <c r="E43" s="253"/>
      <c r="F43" s="676"/>
      <c r="G43" s="253"/>
      <c r="H43" s="253"/>
      <c r="I43" s="253"/>
      <c r="J43" s="115" t="s">
        <v>227</v>
      </c>
      <c r="K43" s="94" t="s">
        <v>139</v>
      </c>
      <c r="L43" s="115"/>
    </row>
    <row r="44" spans="1:12" s="94" customFormat="1" ht="18.75">
      <c r="A44" s="115"/>
      <c r="C44" s="116" t="s">
        <v>136</v>
      </c>
      <c r="D44" s="808"/>
      <c r="E44" s="253"/>
      <c r="F44" s="676"/>
      <c r="G44" s="672"/>
      <c r="H44" s="253"/>
      <c r="I44" s="253"/>
      <c r="J44" s="115" t="s">
        <v>228</v>
      </c>
      <c r="K44" s="94" t="s">
        <v>140</v>
      </c>
      <c r="L44" s="116"/>
    </row>
    <row r="45" spans="1:12" ht="18.75">
      <c r="A45" s="150">
        <v>8</v>
      </c>
      <c r="B45" s="58" t="s">
        <v>243</v>
      </c>
      <c r="C45" s="13" t="s">
        <v>247</v>
      </c>
      <c r="D45" s="809" t="s">
        <v>1259</v>
      </c>
      <c r="E45" s="15">
        <v>30000</v>
      </c>
      <c r="F45" s="273">
        <v>30000</v>
      </c>
      <c r="G45" s="273">
        <v>30000</v>
      </c>
      <c r="H45" s="15">
        <v>30000</v>
      </c>
      <c r="I45" s="15">
        <v>30000</v>
      </c>
      <c r="J45" s="295" t="s">
        <v>234</v>
      </c>
      <c r="K45" s="58" t="s">
        <v>246</v>
      </c>
      <c r="L45" s="150" t="s">
        <v>9</v>
      </c>
    </row>
    <row r="46" spans="1:12" ht="18.75">
      <c r="A46" s="151"/>
      <c r="B46" s="2" t="s">
        <v>244</v>
      </c>
      <c r="C46" s="17" t="s">
        <v>248</v>
      </c>
      <c r="D46" s="810"/>
      <c r="E46" s="17"/>
      <c r="F46" s="20"/>
      <c r="G46" s="17"/>
      <c r="H46" s="17"/>
      <c r="I46" s="17"/>
      <c r="J46" s="151" t="s">
        <v>235</v>
      </c>
      <c r="K46" s="86" t="s">
        <v>139</v>
      </c>
      <c r="L46" s="151"/>
    </row>
    <row r="47" spans="1:12" ht="18.75">
      <c r="A47" s="151"/>
      <c r="C47" s="17" t="s">
        <v>249</v>
      </c>
      <c r="D47" s="810"/>
      <c r="E47" s="17"/>
      <c r="F47" s="20"/>
      <c r="G47" s="17"/>
      <c r="H47" s="17"/>
      <c r="I47" s="17"/>
      <c r="J47" s="151" t="s">
        <v>1</v>
      </c>
      <c r="K47" s="2" t="s">
        <v>140</v>
      </c>
      <c r="L47" s="17"/>
    </row>
    <row r="48" spans="1:12" ht="18.75">
      <c r="A48" s="151"/>
      <c r="C48" s="17" t="s">
        <v>250</v>
      </c>
      <c r="D48" s="810"/>
      <c r="E48" s="17"/>
      <c r="F48" s="20"/>
      <c r="G48" s="17"/>
      <c r="H48" s="17"/>
      <c r="I48" s="17"/>
      <c r="J48" s="17"/>
      <c r="K48" s="298"/>
      <c r="L48" s="17"/>
    </row>
    <row r="49" spans="1:12" ht="18.75">
      <c r="A49" s="152"/>
      <c r="B49" s="12"/>
      <c r="C49" s="10" t="s">
        <v>251</v>
      </c>
      <c r="D49" s="811"/>
      <c r="E49" s="10"/>
      <c r="F49" s="12"/>
      <c r="G49" s="144"/>
      <c r="H49" s="10"/>
      <c r="I49" s="10"/>
      <c r="J49" s="10"/>
      <c r="K49" s="24"/>
      <c r="L49" s="10"/>
    </row>
    <row r="50" spans="1:12" ht="18.75">
      <c r="A50" s="331"/>
      <c r="B50" s="20"/>
      <c r="C50" s="20"/>
      <c r="D50" s="397"/>
      <c r="E50" s="20"/>
      <c r="F50" s="20"/>
      <c r="G50" s="20"/>
      <c r="H50" s="20"/>
      <c r="I50" s="20"/>
      <c r="J50" s="20"/>
      <c r="K50" s="331"/>
      <c r="L50" s="20"/>
    </row>
    <row r="51" spans="1:12" ht="18.75">
      <c r="A51" s="331"/>
      <c r="B51" s="20"/>
      <c r="C51" s="20"/>
      <c r="D51" s="397"/>
      <c r="E51" s="20"/>
      <c r="F51" s="20"/>
      <c r="G51" s="20"/>
      <c r="H51" s="20"/>
      <c r="I51" s="20"/>
      <c r="J51" s="20"/>
      <c r="K51" s="331"/>
      <c r="L51" s="20"/>
    </row>
    <row r="52" spans="1:12" s="20" customFormat="1" ht="18.75">
      <c r="A52" s="728" t="s">
        <v>336</v>
      </c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</row>
    <row r="53" spans="5:9" s="20" customFormat="1" ht="18.75">
      <c r="E53" s="161">
        <f>SUM(E12+E16+E19+E22+E33+E37+E42+E45)</f>
        <v>230000</v>
      </c>
      <c r="F53" s="161">
        <f>SUM(F12+F16+F19+F22+F33+F37+F42+F45)</f>
        <v>230000</v>
      </c>
      <c r="G53" s="161">
        <f>SUM(G12+G16+G19+G22+G33+G37+G42+G45)</f>
        <v>230000</v>
      </c>
      <c r="H53" s="161">
        <f>SUM(H12+H16+H19+H22+H33+H37+H42+H45)</f>
        <v>230000</v>
      </c>
      <c r="I53" s="161">
        <f>SUM(I12+I16+I19+I22+I33+I37+I42+I45)</f>
        <v>230000</v>
      </c>
    </row>
    <row r="54" s="20" customFormat="1" ht="18.75"/>
    <row r="55" s="20" customFormat="1" ht="18.75"/>
    <row r="56" s="20" customFormat="1" ht="18.75"/>
    <row r="57" s="20" customFormat="1" ht="18.75"/>
    <row r="58" s="20" customFormat="1" ht="18.75"/>
    <row r="59" s="20" customFormat="1" ht="18.75"/>
    <row r="60" s="20" customFormat="1" ht="18.75"/>
    <row r="61" s="20" customFormat="1" ht="18.75"/>
    <row r="62" spans="1:5" s="20" customFormat="1" ht="18.75">
      <c r="A62" s="298"/>
      <c r="E62" s="298"/>
    </row>
    <row r="63" spans="1:12" s="20" customFormat="1" ht="18.75">
      <c r="A63" s="298"/>
      <c r="C63" s="20" t="s">
        <v>1456</v>
      </c>
      <c r="D63" s="298"/>
      <c r="E63" s="161"/>
      <c r="F63" s="161"/>
      <c r="G63" s="161"/>
      <c r="H63" s="161"/>
      <c r="I63" s="161"/>
      <c r="L63" s="298"/>
    </row>
  </sheetData>
  <sheetProtection/>
  <mergeCells count="29">
    <mergeCell ref="D9:D11"/>
    <mergeCell ref="D30:D32"/>
    <mergeCell ref="D33:D36"/>
    <mergeCell ref="D37:D41"/>
    <mergeCell ref="D42:D44"/>
    <mergeCell ref="D45:D49"/>
    <mergeCell ref="D12:D15"/>
    <mergeCell ref="A30:A32"/>
    <mergeCell ref="B30:B32"/>
    <mergeCell ref="C30:C32"/>
    <mergeCell ref="E30:I30"/>
    <mergeCell ref="D19:D21"/>
    <mergeCell ref="D22:D23"/>
    <mergeCell ref="L30:L32"/>
    <mergeCell ref="A52:L52"/>
    <mergeCell ref="E9:I9"/>
    <mergeCell ref="L9:L11"/>
    <mergeCell ref="A29:D29"/>
    <mergeCell ref="A26:L26"/>
    <mergeCell ref="A9:A11"/>
    <mergeCell ref="B9:B11"/>
    <mergeCell ref="C9:C11"/>
    <mergeCell ref="D16:D18"/>
    <mergeCell ref="A2:L2"/>
    <mergeCell ref="A3:L3"/>
    <mergeCell ref="A4:L4"/>
    <mergeCell ref="A5:L5"/>
    <mergeCell ref="A6:L6"/>
    <mergeCell ref="A8:D8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L82"/>
  <sheetViews>
    <sheetView view="pageBreakPreview" zoomScaleSheetLayoutView="100" zoomScalePageLayoutView="0" workbookViewId="0" topLeftCell="A64">
      <selection activeCell="L61" sqref="L61"/>
    </sheetView>
  </sheetViews>
  <sheetFormatPr defaultColWidth="9.140625" defaultRowHeight="15"/>
  <cols>
    <col min="1" max="1" width="3.8515625" style="2" customWidth="1"/>
    <col min="2" max="2" width="18.140625" style="2" customWidth="1"/>
    <col min="3" max="3" width="17.7109375" style="2" customWidth="1"/>
    <col min="4" max="4" width="16.421875" style="2" customWidth="1"/>
    <col min="5" max="5" width="9.28125" style="2" customWidth="1"/>
    <col min="6" max="6" width="9.7109375" style="2" customWidth="1"/>
    <col min="7" max="7" width="9.140625" style="2" customWidth="1"/>
    <col min="8" max="9" width="9.00390625" style="2" customWidth="1"/>
    <col min="10" max="10" width="8.7109375" style="2" customWidth="1"/>
    <col min="11" max="11" width="15.140625" style="2" customWidth="1"/>
    <col min="12" max="12" width="9.421875" style="2" customWidth="1"/>
    <col min="13" max="16" width="0" style="2" hidden="1" customWidth="1"/>
    <col min="17" max="16384" width="9.00390625" style="2" customWidth="1"/>
  </cols>
  <sheetData>
    <row r="1" spans="11:12" s="20" customFormat="1" ht="18.75">
      <c r="K1" s="371" t="s">
        <v>689</v>
      </c>
      <c r="L1" s="57"/>
    </row>
    <row r="2" spans="1:12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ht="18.75">
      <c r="A3" s="788" t="s">
        <v>1144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s="66" customFormat="1" ht="18.75">
      <c r="A5" s="789" t="s">
        <v>1582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s="89" customFormat="1" ht="18.75">
      <c r="A6" s="789" t="s">
        <v>800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22" customFormat="1" ht="18.75">
      <c r="A7" s="66" t="s">
        <v>699</v>
      </c>
      <c r="B7" s="2"/>
      <c r="C7" s="2"/>
      <c r="D7" s="3"/>
      <c r="E7" s="3"/>
      <c r="F7" s="3"/>
      <c r="G7" s="3"/>
      <c r="H7" s="3"/>
      <c r="I7" s="3"/>
      <c r="K7" s="3"/>
      <c r="L7" s="57"/>
    </row>
    <row r="8" spans="1:12" s="22" customFormat="1" ht="18.75">
      <c r="A8" s="812" t="s">
        <v>530</v>
      </c>
      <c r="B8" s="812"/>
      <c r="C8" s="812"/>
      <c r="D8" s="812"/>
      <c r="E8" s="2"/>
      <c r="F8" s="2"/>
      <c r="G8" s="2"/>
      <c r="H8" s="2"/>
      <c r="I8" s="2"/>
      <c r="J8" s="12"/>
      <c r="K8" s="2"/>
      <c r="L8" s="2"/>
    </row>
    <row r="9" spans="1:12" s="20" customFormat="1" ht="18.75">
      <c r="A9" s="779" t="s">
        <v>0</v>
      </c>
      <c r="B9" s="779" t="s">
        <v>1</v>
      </c>
      <c r="C9" s="779" t="s">
        <v>2</v>
      </c>
      <c r="D9" s="67" t="s">
        <v>3</v>
      </c>
      <c r="E9" s="782" t="s">
        <v>329</v>
      </c>
      <c r="F9" s="783"/>
      <c r="G9" s="783"/>
      <c r="H9" s="783"/>
      <c r="I9" s="784"/>
      <c r="J9" s="67" t="s">
        <v>224</v>
      </c>
      <c r="K9" s="800" t="s">
        <v>1074</v>
      </c>
      <c r="L9" s="794" t="s">
        <v>473</v>
      </c>
    </row>
    <row r="10" spans="1:12" s="20" customFormat="1" ht="18.75">
      <c r="A10" s="780"/>
      <c r="B10" s="780"/>
      <c r="C10" s="780"/>
      <c r="D10" s="69" t="s">
        <v>6</v>
      </c>
      <c r="E10" s="70">
        <v>2561</v>
      </c>
      <c r="F10" s="67">
        <v>2562</v>
      </c>
      <c r="G10" s="71">
        <v>2563</v>
      </c>
      <c r="H10" s="71">
        <v>2564</v>
      </c>
      <c r="I10" s="71">
        <v>2565</v>
      </c>
      <c r="J10" s="69" t="s">
        <v>225</v>
      </c>
      <c r="K10" s="801"/>
      <c r="L10" s="795"/>
    </row>
    <row r="11" spans="1:12" s="20" customFormat="1" ht="18.75">
      <c r="A11" s="781"/>
      <c r="B11" s="781"/>
      <c r="C11" s="781"/>
      <c r="D11" s="73"/>
      <c r="E11" s="74" t="s">
        <v>8</v>
      </c>
      <c r="F11" s="75" t="s">
        <v>8</v>
      </c>
      <c r="G11" s="76" t="s">
        <v>8</v>
      </c>
      <c r="H11" s="76" t="s">
        <v>8</v>
      </c>
      <c r="I11" s="76" t="s">
        <v>8</v>
      </c>
      <c r="J11" s="75"/>
      <c r="K11" s="802"/>
      <c r="L11" s="796"/>
    </row>
    <row r="12" spans="1:12" s="20" customFormat="1" ht="18.75">
      <c r="A12" s="150">
        <v>1</v>
      </c>
      <c r="B12" s="2" t="s">
        <v>1443</v>
      </c>
      <c r="C12" s="13" t="s">
        <v>468</v>
      </c>
      <c r="D12" s="150" t="s">
        <v>41</v>
      </c>
      <c r="E12" s="133">
        <v>250000</v>
      </c>
      <c r="F12" s="133">
        <v>250000</v>
      </c>
      <c r="G12" s="133">
        <v>250000</v>
      </c>
      <c r="H12" s="133">
        <v>250000</v>
      </c>
      <c r="I12" s="133">
        <v>250000</v>
      </c>
      <c r="J12" s="266" t="s">
        <v>263</v>
      </c>
      <c r="K12" s="768" t="s">
        <v>1152</v>
      </c>
      <c r="L12" s="151" t="s">
        <v>319</v>
      </c>
    </row>
    <row r="13" spans="1:12" s="20" customFormat="1" ht="18.75">
      <c r="A13" s="151"/>
      <c r="B13" s="2" t="s">
        <v>1594</v>
      </c>
      <c r="C13" s="17" t="s">
        <v>39</v>
      </c>
      <c r="D13" s="14" t="s">
        <v>42</v>
      </c>
      <c r="E13" s="32"/>
      <c r="F13" s="2"/>
      <c r="G13" s="17"/>
      <c r="H13" s="17"/>
      <c r="I13" s="17"/>
      <c r="J13" s="17" t="s">
        <v>254</v>
      </c>
      <c r="K13" s="769"/>
      <c r="L13" s="151"/>
    </row>
    <row r="14" spans="1:12" s="20" customFormat="1" ht="18.75">
      <c r="A14" s="152"/>
      <c r="B14" s="12"/>
      <c r="C14" s="10" t="s">
        <v>40</v>
      </c>
      <c r="D14" s="24" t="s">
        <v>43</v>
      </c>
      <c r="E14" s="83"/>
      <c r="F14" s="12"/>
      <c r="G14" s="10"/>
      <c r="H14" s="10"/>
      <c r="I14" s="10"/>
      <c r="J14" s="25"/>
      <c r="K14" s="770"/>
      <c r="L14" s="10"/>
    </row>
    <row r="15" spans="1:12" s="20" customFormat="1" ht="18.75">
      <c r="A15" s="150">
        <v>2</v>
      </c>
      <c r="B15" s="58" t="s">
        <v>1261</v>
      </c>
      <c r="C15" s="13" t="s">
        <v>1281</v>
      </c>
      <c r="D15" s="150" t="s">
        <v>41</v>
      </c>
      <c r="E15" s="133">
        <v>5000</v>
      </c>
      <c r="F15" s="133">
        <v>5000</v>
      </c>
      <c r="G15" s="133">
        <v>5000</v>
      </c>
      <c r="H15" s="133">
        <v>5000</v>
      </c>
      <c r="I15" s="133">
        <v>5000</v>
      </c>
      <c r="J15" s="265" t="s">
        <v>263</v>
      </c>
      <c r="K15" s="768" t="s">
        <v>1152</v>
      </c>
      <c r="L15" s="150" t="s">
        <v>319</v>
      </c>
    </row>
    <row r="16" spans="1:12" s="20" customFormat="1" ht="18.75">
      <c r="A16" s="151"/>
      <c r="B16" s="2" t="s">
        <v>522</v>
      </c>
      <c r="C16" s="17"/>
      <c r="D16" s="14" t="s">
        <v>42</v>
      </c>
      <c r="E16" s="32"/>
      <c r="G16" s="17"/>
      <c r="H16" s="17"/>
      <c r="I16" s="17"/>
      <c r="J16" s="17" t="s">
        <v>254</v>
      </c>
      <c r="K16" s="769"/>
      <c r="L16" s="151"/>
    </row>
    <row r="17" spans="1:12" s="20" customFormat="1" ht="18.75">
      <c r="A17" s="151"/>
      <c r="B17" s="2"/>
      <c r="C17" s="17"/>
      <c r="D17" s="14" t="s">
        <v>43</v>
      </c>
      <c r="E17" s="33"/>
      <c r="F17" s="50"/>
      <c r="G17" s="33"/>
      <c r="H17" s="33"/>
      <c r="I17" s="33"/>
      <c r="J17" s="33"/>
      <c r="K17" s="770"/>
      <c r="L17" s="17"/>
    </row>
    <row r="18" spans="1:12" s="20" customFormat="1" ht="18.75">
      <c r="A18" s="150">
        <v>3</v>
      </c>
      <c r="B18" s="13" t="s">
        <v>532</v>
      </c>
      <c r="C18" s="13" t="s">
        <v>148</v>
      </c>
      <c r="D18" s="13" t="s">
        <v>149</v>
      </c>
      <c r="E18" s="133">
        <v>10000</v>
      </c>
      <c r="F18" s="61">
        <v>10000</v>
      </c>
      <c r="G18" s="133">
        <v>10000</v>
      </c>
      <c r="H18" s="133">
        <v>10000</v>
      </c>
      <c r="I18" s="133">
        <v>10000</v>
      </c>
      <c r="J18" s="265" t="s">
        <v>263</v>
      </c>
      <c r="K18" s="42" t="s">
        <v>155</v>
      </c>
      <c r="L18" s="150" t="s">
        <v>319</v>
      </c>
    </row>
    <row r="19" spans="1:12" s="20" customFormat="1" ht="18.75">
      <c r="A19" s="151"/>
      <c r="B19" s="2" t="s">
        <v>533</v>
      </c>
      <c r="C19" s="36" t="s">
        <v>275</v>
      </c>
      <c r="D19" s="36" t="s">
        <v>154</v>
      </c>
      <c r="E19" s="32"/>
      <c r="F19" s="2"/>
      <c r="G19" s="17"/>
      <c r="H19" s="17"/>
      <c r="I19" s="17"/>
      <c r="J19" s="17" t="s">
        <v>254</v>
      </c>
      <c r="K19" s="43" t="s">
        <v>156</v>
      </c>
      <c r="L19" s="17"/>
    </row>
    <row r="20" spans="1:12" s="20" customFormat="1" ht="18.75">
      <c r="A20" s="151"/>
      <c r="B20" s="2"/>
      <c r="C20" s="17"/>
      <c r="D20" s="17" t="s">
        <v>155</v>
      </c>
      <c r="E20" s="32"/>
      <c r="F20" s="2"/>
      <c r="G20" s="17"/>
      <c r="H20" s="17"/>
      <c r="I20" s="17"/>
      <c r="J20" s="17"/>
      <c r="K20" s="27" t="s">
        <v>157</v>
      </c>
      <c r="L20" s="151"/>
    </row>
    <row r="21" spans="1:12" s="20" customFormat="1" ht="18.75">
      <c r="A21" s="150">
        <v>4</v>
      </c>
      <c r="B21" s="58" t="s">
        <v>1262</v>
      </c>
      <c r="C21" s="13" t="s">
        <v>50</v>
      </c>
      <c r="D21" s="150" t="s">
        <v>52</v>
      </c>
      <c r="E21" s="133">
        <v>40000</v>
      </c>
      <c r="F21" s="61">
        <v>40000</v>
      </c>
      <c r="G21" s="133">
        <v>40000</v>
      </c>
      <c r="H21" s="133">
        <v>40000</v>
      </c>
      <c r="I21" s="133">
        <v>40000</v>
      </c>
      <c r="J21" s="265" t="s">
        <v>263</v>
      </c>
      <c r="K21" s="42" t="s">
        <v>48</v>
      </c>
      <c r="L21" s="150" t="s">
        <v>319</v>
      </c>
    </row>
    <row r="22" spans="1:12" s="20" customFormat="1" ht="18.75">
      <c r="A22" s="151"/>
      <c r="B22" s="20" t="s">
        <v>1263</v>
      </c>
      <c r="C22" s="36" t="s">
        <v>308</v>
      </c>
      <c r="D22" s="331"/>
      <c r="E22" s="32"/>
      <c r="G22" s="17"/>
      <c r="H22" s="17"/>
      <c r="I22" s="17"/>
      <c r="J22" s="17" t="s">
        <v>254</v>
      </c>
      <c r="K22" s="20" t="s">
        <v>49</v>
      </c>
      <c r="L22" s="17"/>
    </row>
    <row r="23" spans="1:12" s="20" customFormat="1" ht="18.75">
      <c r="A23" s="152"/>
      <c r="B23" s="12" t="s">
        <v>1264</v>
      </c>
      <c r="C23" s="141"/>
      <c r="D23" s="24"/>
      <c r="E23" s="83"/>
      <c r="F23" s="12"/>
      <c r="G23" s="10"/>
      <c r="H23" s="10"/>
      <c r="I23" s="10"/>
      <c r="J23" s="10"/>
      <c r="K23" s="12"/>
      <c r="L23" s="10"/>
    </row>
    <row r="24" spans="1:5" s="20" customFormat="1" ht="18.75">
      <c r="A24" s="331"/>
      <c r="C24" s="609"/>
      <c r="D24" s="331"/>
      <c r="E24" s="86"/>
    </row>
    <row r="25" spans="1:12" s="20" customFormat="1" ht="18.75">
      <c r="A25" s="728" t="s">
        <v>1480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</row>
    <row r="26" spans="1:12" s="20" customFormat="1" ht="18.75">
      <c r="A26" s="556"/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</row>
    <row r="27" spans="1:12" s="20" customFormat="1" ht="18.75">
      <c r="A27" s="298"/>
      <c r="E27" s="298"/>
      <c r="K27" s="371" t="s">
        <v>689</v>
      </c>
      <c r="L27" s="57"/>
    </row>
    <row r="28" spans="1:12" s="22" customFormat="1" ht="18.75">
      <c r="A28" s="66" t="s">
        <v>699</v>
      </c>
      <c r="B28" s="2"/>
      <c r="C28" s="2"/>
      <c r="D28" s="3"/>
      <c r="E28" s="3"/>
      <c r="F28" s="3"/>
      <c r="G28" s="3"/>
      <c r="H28" s="3"/>
      <c r="I28" s="3"/>
      <c r="J28" s="3"/>
      <c r="K28" s="3"/>
      <c r="L28" s="57"/>
    </row>
    <row r="29" spans="1:12" s="22" customFormat="1" ht="18.75">
      <c r="A29" s="812" t="s">
        <v>531</v>
      </c>
      <c r="B29" s="812"/>
      <c r="C29" s="812"/>
      <c r="D29" s="812"/>
      <c r="E29" s="2"/>
      <c r="F29" s="2"/>
      <c r="G29" s="2"/>
      <c r="H29" s="2"/>
      <c r="I29" s="2"/>
      <c r="J29" s="2"/>
      <c r="K29" s="2"/>
      <c r="L29" s="2"/>
    </row>
    <row r="30" spans="1:12" s="20" customFormat="1" ht="18.75">
      <c r="A30" s="779" t="s">
        <v>0</v>
      </c>
      <c r="B30" s="779" t="s">
        <v>1</v>
      </c>
      <c r="C30" s="779" t="s">
        <v>2</v>
      </c>
      <c r="D30" s="67" t="s">
        <v>3</v>
      </c>
      <c r="E30" s="782" t="s">
        <v>329</v>
      </c>
      <c r="F30" s="783"/>
      <c r="G30" s="783"/>
      <c r="H30" s="783"/>
      <c r="I30" s="784"/>
      <c r="J30" s="67" t="s">
        <v>224</v>
      </c>
      <c r="K30" s="68" t="s">
        <v>5</v>
      </c>
      <c r="L30" s="794" t="s">
        <v>473</v>
      </c>
    </row>
    <row r="31" spans="1:12" s="20" customFormat="1" ht="18.75">
      <c r="A31" s="780"/>
      <c r="B31" s="780"/>
      <c r="C31" s="780"/>
      <c r="D31" s="69" t="s">
        <v>6</v>
      </c>
      <c r="E31" s="70">
        <v>2561</v>
      </c>
      <c r="F31" s="67">
        <v>2562</v>
      </c>
      <c r="G31" s="71">
        <v>2563</v>
      </c>
      <c r="H31" s="71">
        <v>2564</v>
      </c>
      <c r="I31" s="71">
        <v>2565</v>
      </c>
      <c r="J31" s="69" t="s">
        <v>225</v>
      </c>
      <c r="K31" s="72" t="s">
        <v>7</v>
      </c>
      <c r="L31" s="795"/>
    </row>
    <row r="32" spans="1:12" s="20" customFormat="1" ht="18" customHeight="1">
      <c r="A32" s="781"/>
      <c r="B32" s="781"/>
      <c r="C32" s="781"/>
      <c r="D32" s="73"/>
      <c r="E32" s="74" t="s">
        <v>8</v>
      </c>
      <c r="F32" s="75" t="s">
        <v>8</v>
      </c>
      <c r="G32" s="76" t="s">
        <v>8</v>
      </c>
      <c r="H32" s="76" t="s">
        <v>8</v>
      </c>
      <c r="I32" s="76" t="s">
        <v>8</v>
      </c>
      <c r="J32" s="75"/>
      <c r="K32" s="77"/>
      <c r="L32" s="796"/>
    </row>
    <row r="33" spans="1:12" s="20" customFormat="1" ht="18.75">
      <c r="A33" s="150">
        <v>5</v>
      </c>
      <c r="B33" s="58" t="s">
        <v>1265</v>
      </c>
      <c r="C33" s="13" t="s">
        <v>158</v>
      </c>
      <c r="D33" s="150" t="s">
        <v>160</v>
      </c>
      <c r="E33" s="133">
        <v>10000</v>
      </c>
      <c r="F33" s="61">
        <v>10000</v>
      </c>
      <c r="G33" s="133">
        <v>10000</v>
      </c>
      <c r="H33" s="133">
        <v>10000</v>
      </c>
      <c r="I33" s="133">
        <v>10000</v>
      </c>
      <c r="J33" s="295" t="s">
        <v>263</v>
      </c>
      <c r="K33" s="44" t="s">
        <v>163</v>
      </c>
      <c r="L33" s="150" t="s">
        <v>319</v>
      </c>
    </row>
    <row r="34" spans="1:12" s="20" customFormat="1" ht="18.75">
      <c r="A34" s="151"/>
      <c r="B34" s="20" t="s">
        <v>1266</v>
      </c>
      <c r="C34" s="17" t="s">
        <v>159</v>
      </c>
      <c r="D34" s="86" t="s">
        <v>161</v>
      </c>
      <c r="E34" s="32"/>
      <c r="G34" s="17"/>
      <c r="H34" s="17"/>
      <c r="I34" s="17"/>
      <c r="J34" s="17" t="s">
        <v>254</v>
      </c>
      <c r="K34" s="86" t="s">
        <v>164</v>
      </c>
      <c r="L34" s="151"/>
    </row>
    <row r="35" spans="1:12" s="20" customFormat="1" ht="18.75">
      <c r="A35" s="152"/>
      <c r="B35" s="12" t="s">
        <v>853</v>
      </c>
      <c r="C35" s="10"/>
      <c r="D35" s="92" t="s">
        <v>162</v>
      </c>
      <c r="E35" s="81"/>
      <c r="F35" s="149"/>
      <c r="G35" s="81"/>
      <c r="H35" s="81"/>
      <c r="I35" s="81"/>
      <c r="J35" s="81"/>
      <c r="K35" s="92" t="s">
        <v>162</v>
      </c>
      <c r="L35" s="152"/>
    </row>
    <row r="36" spans="1:12" s="20" customFormat="1" ht="18.75">
      <c r="A36" s="150">
        <v>6</v>
      </c>
      <c r="B36" s="58" t="s">
        <v>1267</v>
      </c>
      <c r="C36" s="13" t="s">
        <v>53</v>
      </c>
      <c r="D36" s="51" t="s">
        <v>55</v>
      </c>
      <c r="E36" s="133">
        <v>10000</v>
      </c>
      <c r="F36" s="61">
        <v>10000</v>
      </c>
      <c r="G36" s="133">
        <v>10000</v>
      </c>
      <c r="H36" s="133">
        <v>10000</v>
      </c>
      <c r="I36" s="133">
        <v>10000</v>
      </c>
      <c r="J36" s="265" t="s">
        <v>263</v>
      </c>
      <c r="K36" s="42" t="s">
        <v>48</v>
      </c>
      <c r="L36" s="150" t="s">
        <v>319</v>
      </c>
    </row>
    <row r="37" spans="1:12" s="20" customFormat="1" ht="18.75">
      <c r="A37" s="151"/>
      <c r="B37" s="20" t="s">
        <v>54</v>
      </c>
      <c r="C37" s="36" t="s">
        <v>54</v>
      </c>
      <c r="D37" s="86" t="s">
        <v>42</v>
      </c>
      <c r="E37" s="32"/>
      <c r="G37" s="17"/>
      <c r="H37" s="17"/>
      <c r="I37" s="17"/>
      <c r="J37" s="17" t="s">
        <v>254</v>
      </c>
      <c r="K37" s="20" t="s">
        <v>49</v>
      </c>
      <c r="L37" s="17"/>
    </row>
    <row r="38" spans="1:12" s="20" customFormat="1" ht="18.75">
      <c r="A38" s="151"/>
      <c r="C38" s="17"/>
      <c r="D38" s="86" t="s">
        <v>43</v>
      </c>
      <c r="E38" s="32"/>
      <c r="G38" s="17"/>
      <c r="H38" s="17"/>
      <c r="I38" s="17"/>
      <c r="J38" s="17"/>
      <c r="K38" s="267"/>
      <c r="L38" s="17"/>
    </row>
    <row r="39" spans="1:12" s="20" customFormat="1" ht="18.75">
      <c r="A39" s="150">
        <v>7</v>
      </c>
      <c r="B39" s="58" t="s">
        <v>1268</v>
      </c>
      <c r="C39" s="79" t="s">
        <v>202</v>
      </c>
      <c r="D39" s="150" t="s">
        <v>160</v>
      </c>
      <c r="E39" s="137">
        <v>10000</v>
      </c>
      <c r="F39" s="159">
        <v>10000</v>
      </c>
      <c r="G39" s="137">
        <v>10000</v>
      </c>
      <c r="H39" s="159">
        <v>10000</v>
      </c>
      <c r="I39" s="137">
        <v>10000</v>
      </c>
      <c r="J39" s="131" t="s">
        <v>263</v>
      </c>
      <c r="K39" s="42" t="s">
        <v>204</v>
      </c>
      <c r="L39" s="13" t="s">
        <v>319</v>
      </c>
    </row>
    <row r="40" spans="1:12" s="20" customFormat="1" ht="18.75">
      <c r="A40" s="151"/>
      <c r="B40" s="20" t="s">
        <v>1269</v>
      </c>
      <c r="C40" s="17" t="s">
        <v>203</v>
      </c>
      <c r="D40" s="86" t="s">
        <v>126</v>
      </c>
      <c r="E40" s="32"/>
      <c r="F40" s="156"/>
      <c r="G40" s="32"/>
      <c r="H40" s="307"/>
      <c r="I40" s="307"/>
      <c r="J40" s="27" t="s">
        <v>254</v>
      </c>
      <c r="K40" s="45" t="s">
        <v>205</v>
      </c>
      <c r="L40" s="17"/>
    </row>
    <row r="41" spans="1:12" s="20" customFormat="1" ht="18.75">
      <c r="A41" s="151"/>
      <c r="B41" s="20" t="s">
        <v>1270</v>
      </c>
      <c r="C41" s="17"/>
      <c r="D41" s="7"/>
      <c r="E41" s="151"/>
      <c r="F41" s="7"/>
      <c r="G41" s="151"/>
      <c r="H41" s="308"/>
      <c r="I41" s="308"/>
      <c r="J41" s="8"/>
      <c r="K41" s="27" t="s">
        <v>206</v>
      </c>
      <c r="L41" s="151"/>
    </row>
    <row r="42" spans="1:12" s="22" customFormat="1" ht="18.75">
      <c r="A42" s="150">
        <v>8</v>
      </c>
      <c r="B42" s="58" t="s">
        <v>534</v>
      </c>
      <c r="C42" s="13" t="s">
        <v>209</v>
      </c>
      <c r="D42" s="150" t="s">
        <v>192</v>
      </c>
      <c r="E42" s="137">
        <v>5000</v>
      </c>
      <c r="F42" s="137">
        <v>5000</v>
      </c>
      <c r="G42" s="137">
        <v>5000</v>
      </c>
      <c r="H42" s="137">
        <v>5000</v>
      </c>
      <c r="I42" s="137">
        <v>5000</v>
      </c>
      <c r="J42" s="265" t="s">
        <v>263</v>
      </c>
      <c r="K42" s="42" t="s">
        <v>204</v>
      </c>
      <c r="L42" s="150" t="s">
        <v>319</v>
      </c>
    </row>
    <row r="43" spans="1:12" s="22" customFormat="1" ht="18.75">
      <c r="A43" s="151"/>
      <c r="B43" s="20" t="s">
        <v>535</v>
      </c>
      <c r="C43" s="17" t="s">
        <v>210</v>
      </c>
      <c r="D43" s="267" t="s">
        <v>126</v>
      </c>
      <c r="E43" s="33"/>
      <c r="F43" s="289"/>
      <c r="G43" s="33"/>
      <c r="H43" s="307"/>
      <c r="I43" s="307"/>
      <c r="J43" s="17" t="s">
        <v>254</v>
      </c>
      <c r="K43" s="45" t="s">
        <v>205</v>
      </c>
      <c r="L43" s="151"/>
    </row>
    <row r="44" spans="1:12" s="22" customFormat="1" ht="18.75">
      <c r="A44" s="151"/>
      <c r="B44" s="2"/>
      <c r="C44" s="17" t="s">
        <v>211</v>
      </c>
      <c r="D44" s="151"/>
      <c r="E44" s="33"/>
      <c r="F44" s="50"/>
      <c r="G44" s="33"/>
      <c r="H44" s="308"/>
      <c r="I44" s="308"/>
      <c r="J44" s="33"/>
      <c r="K44" s="27" t="s">
        <v>206</v>
      </c>
      <c r="L44" s="151"/>
    </row>
    <row r="45" spans="1:12" s="22" customFormat="1" ht="18.75">
      <c r="A45" s="150">
        <v>9</v>
      </c>
      <c r="B45" s="58" t="s">
        <v>1271</v>
      </c>
      <c r="C45" s="13" t="s">
        <v>299</v>
      </c>
      <c r="D45" s="5" t="s">
        <v>303</v>
      </c>
      <c r="E45" s="133">
        <v>10000</v>
      </c>
      <c r="F45" s="300">
        <v>10000</v>
      </c>
      <c r="G45" s="133">
        <v>10000</v>
      </c>
      <c r="H45" s="309">
        <v>10000</v>
      </c>
      <c r="I45" s="309">
        <v>10000</v>
      </c>
      <c r="J45" s="265" t="s">
        <v>263</v>
      </c>
      <c r="K45" s="143" t="s">
        <v>301</v>
      </c>
      <c r="L45" s="150" t="s">
        <v>319</v>
      </c>
    </row>
    <row r="46" spans="1:12" s="22" customFormat="1" ht="18.75">
      <c r="A46" s="151"/>
      <c r="B46" s="20" t="s">
        <v>1272</v>
      </c>
      <c r="C46" s="17" t="s">
        <v>300</v>
      </c>
      <c r="D46" s="151"/>
      <c r="E46" s="33"/>
      <c r="F46" s="50"/>
      <c r="G46" s="33"/>
      <c r="H46" s="310"/>
      <c r="I46" s="310"/>
      <c r="J46" s="17" t="s">
        <v>254</v>
      </c>
      <c r="K46" s="32" t="s">
        <v>302</v>
      </c>
      <c r="L46" s="151"/>
    </row>
    <row r="47" spans="1:12" s="20" customFormat="1" ht="18.75">
      <c r="A47" s="150">
        <v>10</v>
      </c>
      <c r="B47" s="13" t="s">
        <v>1273</v>
      </c>
      <c r="C47" s="13" t="s">
        <v>30</v>
      </c>
      <c r="D47" s="150" t="s">
        <v>19</v>
      </c>
      <c r="E47" s="80">
        <v>30000</v>
      </c>
      <c r="F47" s="305">
        <v>30000</v>
      </c>
      <c r="G47" s="80">
        <v>30000</v>
      </c>
      <c r="H47" s="80">
        <v>30000</v>
      </c>
      <c r="I47" s="80">
        <v>30000</v>
      </c>
      <c r="J47" s="295" t="s">
        <v>263</v>
      </c>
      <c r="K47" s="42" t="s">
        <v>22</v>
      </c>
      <c r="L47" s="150" t="s">
        <v>319</v>
      </c>
    </row>
    <row r="48" spans="1:12" s="20" customFormat="1" ht="18.75">
      <c r="A48" s="152"/>
      <c r="B48" s="10" t="s">
        <v>31</v>
      </c>
      <c r="C48" s="10" t="s">
        <v>31</v>
      </c>
      <c r="D48" s="152"/>
      <c r="E48" s="152"/>
      <c r="F48" s="12"/>
      <c r="G48" s="10"/>
      <c r="H48" s="10"/>
      <c r="I48" s="10"/>
      <c r="J48" s="10" t="s">
        <v>254</v>
      </c>
      <c r="K48" s="25" t="s">
        <v>21</v>
      </c>
      <c r="L48" s="152"/>
    </row>
    <row r="49" spans="1:12" s="20" customFormat="1" ht="18.75">
      <c r="A49" s="331"/>
      <c r="E49" s="50"/>
      <c r="F49" s="50"/>
      <c r="G49" s="50"/>
      <c r="H49" s="50"/>
      <c r="I49" s="50"/>
      <c r="J49" s="50"/>
      <c r="L49" s="331"/>
    </row>
    <row r="50" spans="1:12" s="20" customFormat="1" ht="18.75">
      <c r="A50" s="331"/>
      <c r="E50" s="50"/>
      <c r="F50" s="50"/>
      <c r="G50" s="50"/>
      <c r="H50" s="50"/>
      <c r="I50" s="50"/>
      <c r="J50" s="50"/>
      <c r="L50" s="331"/>
    </row>
    <row r="51" spans="1:12" s="20" customFormat="1" ht="18.75">
      <c r="A51" s="728" t="s">
        <v>337</v>
      </c>
      <c r="B51" s="728"/>
      <c r="C51" s="728"/>
      <c r="D51" s="728"/>
      <c r="E51" s="728"/>
      <c r="F51" s="728"/>
      <c r="G51" s="728"/>
      <c r="H51" s="728"/>
      <c r="I51" s="728"/>
      <c r="J51" s="728"/>
      <c r="K51" s="728"/>
      <c r="L51" s="728"/>
    </row>
    <row r="52" spans="1:12" s="20" customFormat="1" ht="18.75">
      <c r="A52" s="556"/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</row>
    <row r="53" spans="1:12" s="20" customFormat="1" ht="18.75">
      <c r="A53" s="543"/>
      <c r="B53" s="543"/>
      <c r="C53" s="543"/>
      <c r="D53" s="543"/>
      <c r="E53" s="543"/>
      <c r="F53" s="543"/>
      <c r="G53" s="543"/>
      <c r="H53" s="543"/>
      <c r="I53" s="543"/>
      <c r="J53" s="543"/>
      <c r="K53" s="543"/>
      <c r="L53" s="543"/>
    </row>
    <row r="54" spans="1:12" s="20" customFormat="1" ht="18.75">
      <c r="A54" s="267" t="s">
        <v>598</v>
      </c>
      <c r="E54" s="267"/>
      <c r="K54" s="371" t="s">
        <v>689</v>
      </c>
      <c r="L54" s="57"/>
    </row>
    <row r="55" spans="1:12" s="20" customFormat="1" ht="18.75">
      <c r="A55" s="66" t="s">
        <v>699</v>
      </c>
      <c r="B55" s="2"/>
      <c r="C55" s="2"/>
      <c r="D55" s="3"/>
      <c r="E55" s="3"/>
      <c r="F55" s="3"/>
      <c r="G55" s="3"/>
      <c r="H55" s="3"/>
      <c r="I55" s="3"/>
      <c r="J55" s="3"/>
      <c r="K55" s="3"/>
      <c r="L55" s="28"/>
    </row>
    <row r="56" spans="1:12" s="20" customFormat="1" ht="18.75">
      <c r="A56" s="812" t="s">
        <v>531</v>
      </c>
      <c r="B56" s="812"/>
      <c r="C56" s="812"/>
      <c r="D56" s="812"/>
      <c r="E56" s="2"/>
      <c r="F56" s="2"/>
      <c r="G56" s="2"/>
      <c r="H56" s="2"/>
      <c r="I56" s="2"/>
      <c r="J56" s="2"/>
      <c r="K56" s="2"/>
      <c r="L56" s="2"/>
    </row>
    <row r="57" spans="1:12" s="20" customFormat="1" ht="18.75">
      <c r="A57" s="779" t="s">
        <v>0</v>
      </c>
      <c r="B57" s="779" t="s">
        <v>1</v>
      </c>
      <c r="C57" s="779" t="s">
        <v>2</v>
      </c>
      <c r="D57" s="67" t="s">
        <v>3</v>
      </c>
      <c r="E57" s="782" t="s">
        <v>329</v>
      </c>
      <c r="F57" s="783"/>
      <c r="G57" s="783"/>
      <c r="H57" s="783"/>
      <c r="I57" s="784"/>
      <c r="J57" s="67" t="s">
        <v>224</v>
      </c>
      <c r="K57" s="68" t="s">
        <v>5</v>
      </c>
      <c r="L57" s="794" t="s">
        <v>473</v>
      </c>
    </row>
    <row r="58" spans="1:12" s="20" customFormat="1" ht="18.75">
      <c r="A58" s="780"/>
      <c r="B58" s="780"/>
      <c r="C58" s="780"/>
      <c r="D58" s="69" t="s">
        <v>6</v>
      </c>
      <c r="E58" s="70">
        <v>2561</v>
      </c>
      <c r="F58" s="67">
        <v>2562</v>
      </c>
      <c r="G58" s="71">
        <v>2563</v>
      </c>
      <c r="H58" s="71">
        <v>2564</v>
      </c>
      <c r="I58" s="71">
        <v>2565</v>
      </c>
      <c r="J58" s="69" t="s">
        <v>225</v>
      </c>
      <c r="K58" s="72" t="s">
        <v>7</v>
      </c>
      <c r="L58" s="795"/>
    </row>
    <row r="59" spans="1:12" s="20" customFormat="1" ht="18.75">
      <c r="A59" s="781"/>
      <c r="B59" s="781"/>
      <c r="C59" s="781"/>
      <c r="D59" s="73"/>
      <c r="E59" s="74" t="s">
        <v>8</v>
      </c>
      <c r="F59" s="75" t="s">
        <v>8</v>
      </c>
      <c r="G59" s="76" t="s">
        <v>8</v>
      </c>
      <c r="H59" s="76" t="s">
        <v>8</v>
      </c>
      <c r="I59" s="76" t="s">
        <v>8</v>
      </c>
      <c r="J59" s="75"/>
      <c r="K59" s="77"/>
      <c r="L59" s="796"/>
    </row>
    <row r="60" spans="1:12" s="20" customFormat="1" ht="18.75">
      <c r="A60" s="150">
        <v>11</v>
      </c>
      <c r="B60" s="58" t="s">
        <v>532</v>
      </c>
      <c r="C60" s="13" t="s">
        <v>149</v>
      </c>
      <c r="D60" s="13" t="s">
        <v>276</v>
      </c>
      <c r="E60" s="133">
        <v>30000</v>
      </c>
      <c r="F60" s="300">
        <v>30000</v>
      </c>
      <c r="G60" s="133">
        <v>30000</v>
      </c>
      <c r="H60" s="133">
        <v>30000</v>
      </c>
      <c r="I60" s="133">
        <v>30000</v>
      </c>
      <c r="J60" s="265" t="s">
        <v>263</v>
      </c>
      <c r="K60" s="44" t="s">
        <v>273</v>
      </c>
      <c r="L60" s="150" t="s">
        <v>1595</v>
      </c>
    </row>
    <row r="61" spans="1:12" s="20" customFormat="1" ht="18.75">
      <c r="A61" s="151"/>
      <c r="B61" s="20" t="s">
        <v>536</v>
      </c>
      <c r="C61" s="17" t="s">
        <v>154</v>
      </c>
      <c r="D61" s="17" t="s">
        <v>154</v>
      </c>
      <c r="E61" s="33"/>
      <c r="F61" s="50"/>
      <c r="G61" s="33"/>
      <c r="H61" s="33"/>
      <c r="I61" s="33"/>
      <c r="J61" s="17" t="s">
        <v>254</v>
      </c>
      <c r="K61" s="45" t="s">
        <v>274</v>
      </c>
      <c r="L61" s="151"/>
    </row>
    <row r="62" spans="1:12" s="20" customFormat="1" ht="18.75">
      <c r="A62" s="152"/>
      <c r="B62" s="12" t="s">
        <v>1274</v>
      </c>
      <c r="C62" s="10" t="s">
        <v>273</v>
      </c>
      <c r="D62" s="10" t="s">
        <v>273</v>
      </c>
      <c r="E62" s="81"/>
      <c r="F62" s="149"/>
      <c r="G62" s="81"/>
      <c r="H62" s="81"/>
      <c r="I62" s="81"/>
      <c r="J62" s="81"/>
      <c r="K62" s="25" t="s">
        <v>275</v>
      </c>
      <c r="L62" s="152"/>
    </row>
    <row r="63" spans="1:12" s="20" customFormat="1" ht="18.75">
      <c r="A63" s="150">
        <v>12</v>
      </c>
      <c r="B63" s="58" t="s">
        <v>847</v>
      </c>
      <c r="C63" s="13" t="s">
        <v>68</v>
      </c>
      <c r="D63" s="51" t="s">
        <v>71</v>
      </c>
      <c r="E63" s="133">
        <v>50000</v>
      </c>
      <c r="F63" s="61">
        <v>50000</v>
      </c>
      <c r="G63" s="133">
        <v>50000</v>
      </c>
      <c r="H63" s="133">
        <v>50000</v>
      </c>
      <c r="I63" s="133">
        <v>50000</v>
      </c>
      <c r="J63" s="133" t="s">
        <v>234</v>
      </c>
      <c r="K63" s="42" t="s">
        <v>15</v>
      </c>
      <c r="L63" s="150" t="s">
        <v>319</v>
      </c>
    </row>
    <row r="64" spans="1:12" s="20" customFormat="1" ht="18.75">
      <c r="A64" s="151"/>
      <c r="B64" s="20" t="s">
        <v>1275</v>
      </c>
      <c r="C64" s="36" t="s">
        <v>69</v>
      </c>
      <c r="D64" s="86" t="s">
        <v>69</v>
      </c>
      <c r="E64" s="32"/>
      <c r="G64" s="17"/>
      <c r="H64" s="17"/>
      <c r="I64" s="17"/>
      <c r="J64" s="17" t="s">
        <v>235</v>
      </c>
      <c r="L64" s="151"/>
    </row>
    <row r="65" spans="1:12" s="20" customFormat="1" ht="18.75">
      <c r="A65" s="151"/>
      <c r="B65" s="20" t="s">
        <v>1276</v>
      </c>
      <c r="C65" s="36" t="s">
        <v>70</v>
      </c>
      <c r="D65" s="86" t="s">
        <v>70</v>
      </c>
      <c r="E65" s="32"/>
      <c r="G65" s="17"/>
      <c r="H65" s="17"/>
      <c r="I65" s="17"/>
      <c r="J65" s="17" t="s">
        <v>262</v>
      </c>
      <c r="L65" s="151"/>
    </row>
    <row r="66" spans="1:12" s="20" customFormat="1" ht="18.75">
      <c r="A66" s="151"/>
      <c r="B66" s="20" t="s">
        <v>1277</v>
      </c>
      <c r="C66" s="36"/>
      <c r="D66" s="86"/>
      <c r="E66" s="32"/>
      <c r="G66" s="17"/>
      <c r="H66" s="17"/>
      <c r="I66" s="17"/>
      <c r="J66" s="17"/>
      <c r="L66" s="151"/>
    </row>
    <row r="67" spans="1:12" s="20" customFormat="1" ht="18.75">
      <c r="A67" s="152"/>
      <c r="B67" s="12" t="s">
        <v>683</v>
      </c>
      <c r="C67" s="10"/>
      <c r="D67" s="92"/>
      <c r="E67" s="83"/>
      <c r="F67" s="12"/>
      <c r="G67" s="10"/>
      <c r="H67" s="10"/>
      <c r="I67" s="10"/>
      <c r="J67" s="10"/>
      <c r="K67" s="24"/>
      <c r="L67" s="10"/>
    </row>
    <row r="68" spans="1:12" s="20" customFormat="1" ht="18.75">
      <c r="A68" s="151">
        <v>13</v>
      </c>
      <c r="B68" s="2" t="s">
        <v>1278</v>
      </c>
      <c r="C68" s="17" t="s">
        <v>142</v>
      </c>
      <c r="D68" s="151" t="s">
        <v>143</v>
      </c>
      <c r="E68" s="18">
        <v>50000</v>
      </c>
      <c r="F68" s="19">
        <v>50000</v>
      </c>
      <c r="G68" s="18">
        <v>50000</v>
      </c>
      <c r="H68" s="18">
        <v>50000</v>
      </c>
      <c r="I68" s="18">
        <v>50000</v>
      </c>
      <c r="J68" s="33" t="s">
        <v>234</v>
      </c>
      <c r="K68" s="2" t="s">
        <v>144</v>
      </c>
      <c r="L68" s="151" t="s">
        <v>319</v>
      </c>
    </row>
    <row r="69" spans="1:12" s="20" customFormat="1" ht="18.75">
      <c r="A69" s="151"/>
      <c r="B69" s="2" t="s">
        <v>1279</v>
      </c>
      <c r="C69" s="17" t="s">
        <v>10</v>
      </c>
      <c r="D69" s="298" t="s">
        <v>13</v>
      </c>
      <c r="E69" s="17"/>
      <c r="G69" s="17"/>
      <c r="H69" s="17"/>
      <c r="I69" s="17"/>
      <c r="J69" s="17" t="s">
        <v>235</v>
      </c>
      <c r="K69" s="2"/>
      <c r="L69" s="151"/>
    </row>
    <row r="70" spans="1:12" s="20" customFormat="1" ht="18.75">
      <c r="A70" s="151"/>
      <c r="B70" s="2" t="s">
        <v>1280</v>
      </c>
      <c r="C70" s="17"/>
      <c r="D70" s="331"/>
      <c r="E70" s="17"/>
      <c r="G70" s="17"/>
      <c r="H70" s="17"/>
      <c r="I70" s="17"/>
      <c r="J70" s="17"/>
      <c r="K70" s="2"/>
      <c r="L70" s="151"/>
    </row>
    <row r="71" spans="1:12" s="20" customFormat="1" ht="18.75">
      <c r="A71" s="152"/>
      <c r="B71" s="12" t="s">
        <v>684</v>
      </c>
      <c r="C71" s="10" t="s">
        <v>11</v>
      </c>
      <c r="D71" s="24" t="s">
        <v>14</v>
      </c>
      <c r="E71" s="10"/>
      <c r="F71" s="12"/>
      <c r="G71" s="10"/>
      <c r="H71" s="10"/>
      <c r="I71" s="10"/>
      <c r="J71" s="10" t="s">
        <v>262</v>
      </c>
      <c r="K71" s="12"/>
      <c r="L71" s="10"/>
    </row>
    <row r="72" spans="1:12" s="20" customFormat="1" ht="18.75">
      <c r="A72" s="151">
        <v>14</v>
      </c>
      <c r="B72" s="2" t="s">
        <v>1366</v>
      </c>
      <c r="C72" s="17" t="s">
        <v>38</v>
      </c>
      <c r="D72" s="51" t="s">
        <v>45</v>
      </c>
      <c r="E72" s="33">
        <v>30000</v>
      </c>
      <c r="F72" s="50">
        <v>30000</v>
      </c>
      <c r="G72" s="33">
        <v>30000</v>
      </c>
      <c r="H72" s="33">
        <v>30000</v>
      </c>
      <c r="I72" s="33">
        <v>30000</v>
      </c>
      <c r="J72" s="33" t="s">
        <v>262</v>
      </c>
      <c r="K72" s="768" t="s">
        <v>1152</v>
      </c>
      <c r="L72" s="151" t="s">
        <v>319</v>
      </c>
    </row>
    <row r="73" spans="1:12" s="20" customFormat="1" ht="18.75">
      <c r="A73" s="151"/>
      <c r="B73" s="2" t="s">
        <v>1367</v>
      </c>
      <c r="C73" s="17" t="s">
        <v>39</v>
      </c>
      <c r="D73" s="86" t="s">
        <v>46</v>
      </c>
      <c r="E73" s="32"/>
      <c r="G73" s="17"/>
      <c r="H73" s="17"/>
      <c r="I73" s="17"/>
      <c r="J73" s="17"/>
      <c r="K73" s="769"/>
      <c r="L73" s="151"/>
    </row>
    <row r="74" spans="1:12" s="20" customFormat="1" ht="18.75">
      <c r="A74" s="151"/>
      <c r="B74" s="2" t="s">
        <v>684</v>
      </c>
      <c r="C74" s="17" t="s">
        <v>40</v>
      </c>
      <c r="D74" s="7"/>
      <c r="E74" s="33"/>
      <c r="F74" s="50"/>
      <c r="G74" s="33"/>
      <c r="H74" s="33"/>
      <c r="I74" s="33"/>
      <c r="J74" s="41"/>
      <c r="K74" s="769"/>
      <c r="L74" s="151"/>
    </row>
    <row r="75" spans="1:12" s="20" customFormat="1" ht="18.75">
      <c r="A75" s="152"/>
      <c r="B75" s="340"/>
      <c r="C75" s="10"/>
      <c r="D75" s="318"/>
      <c r="E75" s="152"/>
      <c r="F75" s="12"/>
      <c r="G75" s="10"/>
      <c r="H75" s="10"/>
      <c r="I75" s="10"/>
      <c r="J75" s="25"/>
      <c r="K75" s="770"/>
      <c r="L75" s="152"/>
    </row>
    <row r="77" spans="1:12" s="22" customFormat="1" ht="18.75">
      <c r="A77" s="267"/>
      <c r="B77" s="20"/>
      <c r="C77" s="20"/>
      <c r="D77" s="267"/>
      <c r="E77" s="50"/>
      <c r="F77" s="50"/>
      <c r="G77" s="50"/>
      <c r="H77" s="49"/>
      <c r="I77" s="49"/>
      <c r="J77" s="267"/>
      <c r="K77" s="86"/>
      <c r="L77" s="267"/>
    </row>
    <row r="78" spans="1:12" s="20" customFormat="1" ht="18.75">
      <c r="A78" s="728" t="s">
        <v>1481</v>
      </c>
      <c r="B78" s="728"/>
      <c r="C78" s="728"/>
      <c r="D78" s="728"/>
      <c r="E78" s="728"/>
      <c r="F78" s="728"/>
      <c r="G78" s="728"/>
      <c r="H78" s="728"/>
      <c r="I78" s="728"/>
      <c r="J78" s="728"/>
      <c r="K78" s="728"/>
      <c r="L78" s="728"/>
    </row>
    <row r="79" spans="1:12" s="22" customFormat="1" ht="18.75">
      <c r="A79" s="331"/>
      <c r="B79" s="20"/>
      <c r="C79" s="20"/>
      <c r="D79" s="20"/>
      <c r="E79" s="331"/>
      <c r="F79" s="331"/>
      <c r="G79" s="331"/>
      <c r="H79" s="142"/>
      <c r="I79" s="142"/>
      <c r="J79" s="331"/>
      <c r="K79" s="20"/>
      <c r="L79" s="331"/>
    </row>
    <row r="80" spans="1:12" s="22" customFormat="1" ht="18.75">
      <c r="A80" s="331"/>
      <c r="B80" s="20"/>
      <c r="C80" s="20"/>
      <c r="D80" s="20"/>
      <c r="E80" s="331"/>
      <c r="F80" s="331"/>
      <c r="G80" s="331"/>
      <c r="H80" s="142"/>
      <c r="I80" s="142"/>
      <c r="J80" s="331"/>
      <c r="K80" s="20"/>
      <c r="L80" s="331"/>
    </row>
    <row r="81" spans="1:11" s="22" customFormat="1" ht="18.75">
      <c r="A81" s="267"/>
      <c r="B81" s="20"/>
      <c r="C81" s="20"/>
      <c r="D81" s="20"/>
      <c r="E81" s="267"/>
      <c r="F81" s="267"/>
      <c r="G81" s="275"/>
      <c r="H81" s="142"/>
      <c r="I81" s="142"/>
      <c r="J81" s="267"/>
      <c r="K81" s="20"/>
    </row>
    <row r="82" spans="1:12" s="20" customFormat="1" ht="18.75">
      <c r="A82" s="267"/>
      <c r="C82" s="20" t="s">
        <v>1457</v>
      </c>
      <c r="D82" s="267"/>
      <c r="E82" s="161">
        <f>SUM(E12+E15+E18+E21+E33+E36+E39+E42+E45+E47+E60+E63+E68+E72)</f>
        <v>540000</v>
      </c>
      <c r="F82" s="161">
        <f>SUM(F12+F15+F18+F21+F33+F36+F39+F42+F45+F47+F60+F63+F68+F72)</f>
        <v>540000</v>
      </c>
      <c r="G82" s="161">
        <f>SUM(G12+G15+G18+G21+G33+G36+G39+G42+G45+G47+G60+G63+G68+G72)</f>
        <v>540000</v>
      </c>
      <c r="H82" s="161">
        <f>SUM(H12+H15+H18+H21+H33+H36+H39+H42+H45+H47+H60+H63+H68+H72)</f>
        <v>540000</v>
      </c>
      <c r="I82" s="161">
        <f>SUM(I12+I15+I18+I21+I33+I36+I39+I42+I45+I47+I60+I63+I68+I72)</f>
        <v>540000</v>
      </c>
      <c r="L82" s="267"/>
    </row>
  </sheetData>
  <sheetProtection/>
  <mergeCells count="30">
    <mergeCell ref="K72:K75"/>
    <mergeCell ref="A2:L2"/>
    <mergeCell ref="A3:L3"/>
    <mergeCell ref="A4:L4"/>
    <mergeCell ref="A5:L5"/>
    <mergeCell ref="A6:L6"/>
    <mergeCell ref="A8:D8"/>
    <mergeCell ref="A9:A11"/>
    <mergeCell ref="B9:B11"/>
    <mergeCell ref="C9:C11"/>
    <mergeCell ref="E9:I9"/>
    <mergeCell ref="A25:L25"/>
    <mergeCell ref="A57:A59"/>
    <mergeCell ref="K9:K11"/>
    <mergeCell ref="K15:K17"/>
    <mergeCell ref="K12:K14"/>
    <mergeCell ref="B57:B59"/>
    <mergeCell ref="C57:C59"/>
    <mergeCell ref="E57:I57"/>
    <mergeCell ref="A51:L51"/>
    <mergeCell ref="A78:L78"/>
    <mergeCell ref="A56:D56"/>
    <mergeCell ref="A29:D29"/>
    <mergeCell ref="L9:L11"/>
    <mergeCell ref="L30:L32"/>
    <mergeCell ref="L57:L59"/>
    <mergeCell ref="A30:A32"/>
    <mergeCell ref="B30:B32"/>
    <mergeCell ref="C30:C32"/>
    <mergeCell ref="E30:I3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M190"/>
  <sheetViews>
    <sheetView view="pageBreakPreview" zoomScaleSheetLayoutView="100" zoomScalePageLayoutView="0" workbookViewId="0" topLeftCell="A157">
      <selection activeCell="F175" sqref="F175"/>
    </sheetView>
  </sheetViews>
  <sheetFormatPr defaultColWidth="9.140625" defaultRowHeight="15"/>
  <cols>
    <col min="1" max="1" width="3.8515625" style="2" customWidth="1"/>
    <col min="2" max="2" width="16.421875" style="2" customWidth="1"/>
    <col min="3" max="3" width="15.57421875" style="2" customWidth="1"/>
    <col min="4" max="4" width="16.421875" style="2" customWidth="1"/>
    <col min="5" max="5" width="9.140625" style="2" customWidth="1"/>
    <col min="6" max="7" width="9.421875" style="2" customWidth="1"/>
    <col min="8" max="8" width="9.00390625" style="2" customWidth="1"/>
    <col min="9" max="9" width="9.140625" style="2" customWidth="1"/>
    <col min="10" max="10" width="8.7109375" style="2" customWidth="1"/>
    <col min="11" max="11" width="15.421875" style="2" customWidth="1"/>
    <col min="12" max="12" width="9.421875" style="2" customWidth="1"/>
    <col min="13" max="16" width="0" style="2" hidden="1" customWidth="1"/>
    <col min="17" max="16384" width="9.00390625" style="2" customWidth="1"/>
  </cols>
  <sheetData>
    <row r="1" spans="1:12" s="22" customFormat="1" ht="18.75">
      <c r="A1" s="298"/>
      <c r="B1" s="20"/>
      <c r="C1" s="20"/>
      <c r="D1" s="20"/>
      <c r="E1" s="298"/>
      <c r="F1" s="298"/>
      <c r="G1" s="298"/>
      <c r="H1" s="142"/>
      <c r="I1" s="142"/>
      <c r="J1" s="298"/>
      <c r="K1" s="371" t="s">
        <v>689</v>
      </c>
      <c r="L1" s="57"/>
    </row>
    <row r="2" spans="1:12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ht="18.75">
      <c r="A3" s="788" t="s">
        <v>1144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s="66" customFormat="1" ht="18.75">
      <c r="A5" s="789" t="s">
        <v>1582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s="89" customFormat="1" ht="18.75">
      <c r="A6" s="789" t="s">
        <v>800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100" customFormat="1" ht="18.75">
      <c r="A7" s="66" t="s">
        <v>699</v>
      </c>
      <c r="B7" s="94"/>
      <c r="C7" s="94"/>
      <c r="D7" s="95"/>
      <c r="E7" s="95"/>
      <c r="F7" s="95"/>
      <c r="G7" s="95"/>
      <c r="H7" s="95"/>
      <c r="I7" s="95"/>
      <c r="J7" s="95"/>
      <c r="L7" s="57"/>
    </row>
    <row r="8" spans="1:12" s="100" customFormat="1" ht="18.75">
      <c r="A8" s="813" t="s">
        <v>537</v>
      </c>
      <c r="B8" s="813"/>
      <c r="C8" s="813"/>
      <c r="D8" s="813"/>
      <c r="E8" s="94"/>
      <c r="F8" s="94"/>
      <c r="G8" s="94"/>
      <c r="H8" s="94"/>
      <c r="I8" s="94"/>
      <c r="J8" s="94"/>
      <c r="K8" s="94"/>
      <c r="L8" s="94"/>
    </row>
    <row r="9" spans="1:12" s="100" customFormat="1" ht="18.75">
      <c r="A9" s="764" t="s">
        <v>0</v>
      </c>
      <c r="B9" s="764" t="s">
        <v>1</v>
      </c>
      <c r="C9" s="764" t="s">
        <v>2</v>
      </c>
      <c r="D9" s="98" t="s">
        <v>3</v>
      </c>
      <c r="E9" s="760" t="s">
        <v>329</v>
      </c>
      <c r="F9" s="761"/>
      <c r="G9" s="761"/>
      <c r="H9" s="761"/>
      <c r="I9" s="762"/>
      <c r="J9" s="98" t="s">
        <v>224</v>
      </c>
      <c r="K9" s="99" t="s">
        <v>5</v>
      </c>
      <c r="L9" s="794" t="s">
        <v>473</v>
      </c>
    </row>
    <row r="10" spans="1:12" s="100" customFormat="1" ht="18.75">
      <c r="A10" s="814"/>
      <c r="B10" s="814"/>
      <c r="C10" s="814"/>
      <c r="D10" s="101" t="s">
        <v>6</v>
      </c>
      <c r="E10" s="102">
        <v>2561</v>
      </c>
      <c r="F10" s="98">
        <v>2562</v>
      </c>
      <c r="G10" s="103">
        <v>2563</v>
      </c>
      <c r="H10" s="103">
        <v>2564</v>
      </c>
      <c r="I10" s="103">
        <v>2565</v>
      </c>
      <c r="J10" s="101" t="s">
        <v>225</v>
      </c>
      <c r="K10" s="104" t="s">
        <v>7</v>
      </c>
      <c r="L10" s="795"/>
    </row>
    <row r="11" spans="1:12" s="100" customFormat="1" ht="18.75">
      <c r="A11" s="815"/>
      <c r="B11" s="815"/>
      <c r="C11" s="815"/>
      <c r="D11" s="105"/>
      <c r="E11" s="106" t="s">
        <v>8</v>
      </c>
      <c r="F11" s="108" t="s">
        <v>8</v>
      </c>
      <c r="G11" s="107" t="s">
        <v>8</v>
      </c>
      <c r="H11" s="107" t="s">
        <v>8</v>
      </c>
      <c r="I11" s="107" t="s">
        <v>8</v>
      </c>
      <c r="J11" s="108"/>
      <c r="K11" s="109"/>
      <c r="L11" s="796"/>
    </row>
    <row r="12" spans="1:12" s="20" customFormat="1" ht="18.75">
      <c r="A12" s="150">
        <v>1</v>
      </c>
      <c r="B12" s="58" t="s">
        <v>542</v>
      </c>
      <c r="C12" s="13" t="s">
        <v>1296</v>
      </c>
      <c r="D12" s="84" t="s">
        <v>62</v>
      </c>
      <c r="E12" s="265">
        <v>10000</v>
      </c>
      <c r="F12" s="54">
        <v>10000</v>
      </c>
      <c r="G12" s="15">
        <v>10000</v>
      </c>
      <c r="H12" s="15">
        <v>10000</v>
      </c>
      <c r="I12" s="15">
        <v>10000</v>
      </c>
      <c r="J12" s="133" t="s">
        <v>226</v>
      </c>
      <c r="K12" s="62" t="s">
        <v>64</v>
      </c>
      <c r="L12" s="150" t="s">
        <v>319</v>
      </c>
    </row>
    <row r="13" spans="1:12" s="20" customFormat="1" ht="18.75">
      <c r="A13" s="151"/>
      <c r="B13" s="20" t="s">
        <v>543</v>
      </c>
      <c r="C13" s="17" t="s">
        <v>1297</v>
      </c>
      <c r="D13" s="151" t="s">
        <v>63</v>
      </c>
      <c r="E13" s="33"/>
      <c r="F13" s="50"/>
      <c r="G13" s="33"/>
      <c r="H13" s="33"/>
      <c r="I13" s="33"/>
      <c r="J13" s="17" t="s">
        <v>227</v>
      </c>
      <c r="K13" s="45" t="s">
        <v>65</v>
      </c>
      <c r="L13" s="151"/>
    </row>
    <row r="14" spans="1:12" s="20" customFormat="1" ht="18.75">
      <c r="A14" s="151"/>
      <c r="B14" s="20" t="s">
        <v>61</v>
      </c>
      <c r="C14" s="17" t="s">
        <v>1298</v>
      </c>
      <c r="D14" s="267"/>
      <c r="E14" s="32"/>
      <c r="G14" s="17"/>
      <c r="H14" s="17"/>
      <c r="I14" s="17"/>
      <c r="J14" s="17" t="s">
        <v>228</v>
      </c>
      <c r="K14" s="267"/>
      <c r="L14" s="151"/>
    </row>
    <row r="15" spans="1:12" s="20" customFormat="1" ht="18.75">
      <c r="A15" s="150">
        <v>2</v>
      </c>
      <c r="B15" s="58" t="s">
        <v>1267</v>
      </c>
      <c r="C15" s="13" t="s">
        <v>1299</v>
      </c>
      <c r="D15" s="5" t="s">
        <v>66</v>
      </c>
      <c r="E15" s="265">
        <v>10000</v>
      </c>
      <c r="F15" s="54">
        <v>10000</v>
      </c>
      <c r="G15" s="15">
        <v>10000</v>
      </c>
      <c r="H15" s="15">
        <v>10000</v>
      </c>
      <c r="I15" s="15">
        <v>10000</v>
      </c>
      <c r="J15" s="133" t="s">
        <v>226</v>
      </c>
      <c r="K15" s="58" t="s">
        <v>67</v>
      </c>
      <c r="L15" s="150" t="s">
        <v>319</v>
      </c>
    </row>
    <row r="16" spans="1:12" s="20" customFormat="1" ht="18.75">
      <c r="A16" s="151"/>
      <c r="B16" s="20" t="s">
        <v>1393</v>
      </c>
      <c r="C16" s="181" t="s">
        <v>1300</v>
      </c>
      <c r="D16" s="151"/>
      <c r="E16" s="33"/>
      <c r="F16" s="50"/>
      <c r="G16" s="33"/>
      <c r="H16" s="33"/>
      <c r="I16" s="33"/>
      <c r="J16" s="17" t="s">
        <v>227</v>
      </c>
      <c r="K16" s="8"/>
      <c r="L16" s="151"/>
    </row>
    <row r="17" spans="1:12" s="20" customFormat="1" ht="18.75">
      <c r="A17" s="151"/>
      <c r="B17" s="2"/>
      <c r="C17" s="36"/>
      <c r="D17" s="14"/>
      <c r="E17" s="32"/>
      <c r="G17" s="17"/>
      <c r="H17" s="17"/>
      <c r="I17" s="17"/>
      <c r="J17" s="17" t="s">
        <v>228</v>
      </c>
      <c r="L17" s="151"/>
    </row>
    <row r="18" spans="1:12" s="97" customFormat="1" ht="18.75">
      <c r="A18" s="110">
        <v>3</v>
      </c>
      <c r="B18" s="146" t="s">
        <v>1245</v>
      </c>
      <c r="C18" s="111" t="s">
        <v>1301</v>
      </c>
      <c r="D18" s="319" t="s">
        <v>182</v>
      </c>
      <c r="E18" s="673">
        <v>700000</v>
      </c>
      <c r="F18" s="677">
        <v>700000</v>
      </c>
      <c r="G18" s="673">
        <v>700000</v>
      </c>
      <c r="H18" s="673">
        <v>700000</v>
      </c>
      <c r="I18" s="673">
        <v>700000</v>
      </c>
      <c r="J18" s="112" t="s">
        <v>226</v>
      </c>
      <c r="K18" s="146" t="s">
        <v>280</v>
      </c>
      <c r="L18" s="110" t="s">
        <v>319</v>
      </c>
    </row>
    <row r="19" spans="1:12" s="97" customFormat="1" ht="18.75">
      <c r="A19" s="115"/>
      <c r="B19" s="100" t="s">
        <v>1394</v>
      </c>
      <c r="C19" s="116" t="s">
        <v>1302</v>
      </c>
      <c r="D19" s="115" t="s">
        <v>282</v>
      </c>
      <c r="E19" s="678"/>
      <c r="F19" s="679"/>
      <c r="G19" s="678"/>
      <c r="H19" s="678"/>
      <c r="I19" s="678"/>
      <c r="J19" s="116" t="s">
        <v>227</v>
      </c>
      <c r="K19" s="680" t="s">
        <v>281</v>
      </c>
      <c r="L19" s="115"/>
    </row>
    <row r="20" spans="1:12" s="97" customFormat="1" ht="18.75">
      <c r="A20" s="122"/>
      <c r="B20" s="123" t="s">
        <v>1395</v>
      </c>
      <c r="C20" s="681"/>
      <c r="D20" s="125" t="s">
        <v>126</v>
      </c>
      <c r="E20" s="126"/>
      <c r="F20" s="123"/>
      <c r="G20" s="124"/>
      <c r="H20" s="124"/>
      <c r="I20" s="124"/>
      <c r="J20" s="124" t="s">
        <v>228</v>
      </c>
      <c r="K20" s="123"/>
      <c r="L20" s="122"/>
    </row>
    <row r="21" spans="1:12" ht="18.75">
      <c r="A21" s="4">
        <v>4</v>
      </c>
      <c r="B21" s="58" t="s">
        <v>546</v>
      </c>
      <c r="C21" s="13" t="s">
        <v>1303</v>
      </c>
      <c r="D21" s="5" t="s">
        <v>194</v>
      </c>
      <c r="E21" s="78">
        <v>5000</v>
      </c>
      <c r="F21" s="246">
        <v>5000</v>
      </c>
      <c r="G21" s="78">
        <v>5000</v>
      </c>
      <c r="H21" s="78">
        <v>5000</v>
      </c>
      <c r="I21" s="78">
        <v>5000</v>
      </c>
      <c r="J21" s="15" t="s">
        <v>252</v>
      </c>
      <c r="K21" s="58" t="s">
        <v>193</v>
      </c>
      <c r="L21" s="4" t="s">
        <v>319</v>
      </c>
    </row>
    <row r="22" spans="1:12" ht="18.75">
      <c r="A22" s="17"/>
      <c r="B22" s="20" t="s">
        <v>547</v>
      </c>
      <c r="C22" s="17" t="s">
        <v>1304</v>
      </c>
      <c r="D22" s="65" t="s">
        <v>56</v>
      </c>
      <c r="E22" s="17"/>
      <c r="F22" s="20"/>
      <c r="G22" s="17"/>
      <c r="H22" s="17"/>
      <c r="I22" s="17"/>
      <c r="J22" s="17" t="s">
        <v>253</v>
      </c>
      <c r="K22" s="20"/>
      <c r="L22" s="17"/>
    </row>
    <row r="23" spans="1:12" ht="18.75">
      <c r="A23" s="10"/>
      <c r="B23" s="12"/>
      <c r="C23" s="10"/>
      <c r="D23" s="24"/>
      <c r="E23" s="10"/>
      <c r="F23" s="12"/>
      <c r="G23" s="10"/>
      <c r="H23" s="10"/>
      <c r="I23" s="10"/>
      <c r="J23" s="10" t="s">
        <v>254</v>
      </c>
      <c r="K23" s="12"/>
      <c r="L23" s="10"/>
    </row>
    <row r="24" spans="1:12" s="501" customFormat="1" ht="18.75">
      <c r="A24" s="543"/>
      <c r="B24" s="88"/>
      <c r="C24" s="561"/>
      <c r="D24" s="543"/>
      <c r="E24" s="459"/>
      <c r="F24" s="88"/>
      <c r="G24" s="88"/>
      <c r="H24" s="88"/>
      <c r="I24" s="88"/>
      <c r="J24" s="88"/>
      <c r="K24" s="88"/>
      <c r="L24" s="543"/>
    </row>
    <row r="25" spans="1:12" s="501" customFormat="1" ht="18.75">
      <c r="A25" s="728" t="s">
        <v>1516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</row>
    <row r="26" spans="1:12" s="501" customFormat="1" ht="18.75">
      <c r="A26" s="543"/>
      <c r="B26" s="88"/>
      <c r="C26" s="561"/>
      <c r="D26" s="543"/>
      <c r="E26" s="459"/>
      <c r="F26" s="88"/>
      <c r="G26" s="88"/>
      <c r="H26" s="88"/>
      <c r="I26" s="88"/>
      <c r="J26" s="88"/>
      <c r="K26" s="88"/>
      <c r="L26" s="543"/>
    </row>
    <row r="27" spans="1:12" s="22" customFormat="1" ht="18.75">
      <c r="A27" s="728"/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</row>
    <row r="28" spans="1:12" s="22" customFormat="1" ht="18.75">
      <c r="A28" s="298"/>
      <c r="B28" s="20"/>
      <c r="C28" s="20"/>
      <c r="D28" s="86"/>
      <c r="E28" s="50"/>
      <c r="F28" s="50"/>
      <c r="G28" s="50"/>
      <c r="H28" s="50"/>
      <c r="I28" s="50"/>
      <c r="J28" s="50"/>
      <c r="K28" s="371" t="s">
        <v>689</v>
      </c>
      <c r="L28" s="57"/>
    </row>
    <row r="29" spans="1:11" s="22" customFormat="1" ht="18.75">
      <c r="A29" s="66" t="s">
        <v>699</v>
      </c>
      <c r="B29" s="2"/>
      <c r="C29" s="2"/>
      <c r="D29" s="400"/>
      <c r="E29" s="3"/>
      <c r="F29" s="3"/>
      <c r="G29" s="3"/>
      <c r="H29" s="3"/>
      <c r="I29" s="3"/>
      <c r="J29" s="3"/>
      <c r="K29" s="14"/>
    </row>
    <row r="30" spans="1:12" s="22" customFormat="1" ht="18.75">
      <c r="A30" s="813" t="s">
        <v>537</v>
      </c>
      <c r="B30" s="813"/>
      <c r="C30" s="813"/>
      <c r="D30" s="813"/>
      <c r="E30" s="2"/>
      <c r="F30" s="2"/>
      <c r="G30" s="2"/>
      <c r="H30" s="2"/>
      <c r="I30" s="2"/>
      <c r="J30" s="2"/>
      <c r="K30" s="2"/>
      <c r="L30" s="2"/>
    </row>
    <row r="31" spans="1:12" s="22" customFormat="1" ht="18.75">
      <c r="A31" s="779" t="s">
        <v>0</v>
      </c>
      <c r="B31" s="779" t="s">
        <v>1</v>
      </c>
      <c r="C31" s="779" t="s">
        <v>2</v>
      </c>
      <c r="D31" s="67" t="s">
        <v>3</v>
      </c>
      <c r="E31" s="782" t="s">
        <v>329</v>
      </c>
      <c r="F31" s="783"/>
      <c r="G31" s="783"/>
      <c r="H31" s="783"/>
      <c r="I31" s="784"/>
      <c r="J31" s="67" t="s">
        <v>224</v>
      </c>
      <c r="K31" s="68" t="s">
        <v>5</v>
      </c>
      <c r="L31" s="794" t="s">
        <v>473</v>
      </c>
    </row>
    <row r="32" spans="1:12" s="22" customFormat="1" ht="18.75">
      <c r="A32" s="780"/>
      <c r="B32" s="780"/>
      <c r="C32" s="780"/>
      <c r="D32" s="69" t="s">
        <v>6</v>
      </c>
      <c r="E32" s="70">
        <v>2561</v>
      </c>
      <c r="F32" s="67">
        <v>2562</v>
      </c>
      <c r="G32" s="103">
        <v>2563</v>
      </c>
      <c r="H32" s="71">
        <v>2564</v>
      </c>
      <c r="I32" s="71">
        <v>2565</v>
      </c>
      <c r="J32" s="69" t="s">
        <v>225</v>
      </c>
      <c r="K32" s="72" t="s">
        <v>7</v>
      </c>
      <c r="L32" s="795"/>
    </row>
    <row r="33" spans="1:12" s="22" customFormat="1" ht="18.75">
      <c r="A33" s="781"/>
      <c r="B33" s="781"/>
      <c r="C33" s="781"/>
      <c r="D33" s="73"/>
      <c r="E33" s="74" t="s">
        <v>8</v>
      </c>
      <c r="F33" s="75" t="s">
        <v>8</v>
      </c>
      <c r="G33" s="107" t="s">
        <v>8</v>
      </c>
      <c r="H33" s="76" t="s">
        <v>8</v>
      </c>
      <c r="I33" s="76" t="s">
        <v>8</v>
      </c>
      <c r="J33" s="75"/>
      <c r="K33" s="77"/>
      <c r="L33" s="796"/>
    </row>
    <row r="34" spans="1:12" s="20" customFormat="1" ht="18.75">
      <c r="A34" s="151">
        <v>5</v>
      </c>
      <c r="B34" s="17" t="s">
        <v>199</v>
      </c>
      <c r="C34" s="17" t="s">
        <v>1305</v>
      </c>
      <c r="D34" s="267" t="s">
        <v>194</v>
      </c>
      <c r="E34" s="78">
        <v>5000</v>
      </c>
      <c r="F34" s="246">
        <v>5000</v>
      </c>
      <c r="G34" s="78">
        <v>5000</v>
      </c>
      <c r="H34" s="78">
        <v>5000</v>
      </c>
      <c r="I34" s="78">
        <v>5000</v>
      </c>
      <c r="J34" s="15" t="s">
        <v>252</v>
      </c>
      <c r="K34" s="58" t="s">
        <v>200</v>
      </c>
      <c r="L34" s="150" t="s">
        <v>319</v>
      </c>
    </row>
    <row r="35" spans="1:12" s="20" customFormat="1" ht="18.75">
      <c r="A35" s="151"/>
      <c r="B35" s="2"/>
      <c r="C35" s="17" t="s">
        <v>1306</v>
      </c>
      <c r="D35" s="267" t="s">
        <v>56</v>
      </c>
      <c r="E35" s="151"/>
      <c r="G35" s="17"/>
      <c r="H35" s="17"/>
      <c r="I35" s="17"/>
      <c r="J35" s="17" t="s">
        <v>253</v>
      </c>
      <c r="K35" s="20" t="s">
        <v>201</v>
      </c>
      <c r="L35" s="17"/>
    </row>
    <row r="36" spans="1:12" s="20" customFormat="1" ht="18.75">
      <c r="A36" s="152"/>
      <c r="B36" s="12"/>
      <c r="C36" s="10"/>
      <c r="D36" s="24"/>
      <c r="E36" s="152"/>
      <c r="F36" s="12"/>
      <c r="G36" s="10"/>
      <c r="H36" s="10"/>
      <c r="I36" s="10"/>
      <c r="J36" s="10" t="s">
        <v>254</v>
      </c>
      <c r="K36" s="12"/>
      <c r="L36" s="10"/>
    </row>
    <row r="37" spans="1:12" s="20" customFormat="1" ht="18.75">
      <c r="A37" s="150">
        <v>6</v>
      </c>
      <c r="B37" s="13" t="s">
        <v>548</v>
      </c>
      <c r="C37" s="13" t="s">
        <v>1307</v>
      </c>
      <c r="D37" s="5" t="s">
        <v>194</v>
      </c>
      <c r="E37" s="78">
        <v>5000</v>
      </c>
      <c r="F37" s="246">
        <v>5000</v>
      </c>
      <c r="G37" s="78">
        <v>5000</v>
      </c>
      <c r="H37" s="78">
        <v>5000</v>
      </c>
      <c r="I37" s="78">
        <v>5000</v>
      </c>
      <c r="J37" s="15" t="s">
        <v>252</v>
      </c>
      <c r="K37" s="58" t="s">
        <v>195</v>
      </c>
      <c r="L37" s="150" t="s">
        <v>319</v>
      </c>
    </row>
    <row r="38" spans="1:12" s="20" customFormat="1" ht="18.75">
      <c r="A38" s="17"/>
      <c r="B38" s="17" t="s">
        <v>550</v>
      </c>
      <c r="C38" s="17" t="s">
        <v>1308</v>
      </c>
      <c r="D38" s="267" t="s">
        <v>56</v>
      </c>
      <c r="E38" s="17"/>
      <c r="G38" s="17"/>
      <c r="H38" s="17"/>
      <c r="I38" s="17"/>
      <c r="J38" s="17" t="s">
        <v>253</v>
      </c>
      <c r="K38" s="2" t="s">
        <v>196</v>
      </c>
      <c r="L38" s="17"/>
    </row>
    <row r="39" spans="1:12" s="20" customFormat="1" ht="18.75">
      <c r="A39" s="17"/>
      <c r="B39" s="17" t="s">
        <v>549</v>
      </c>
      <c r="C39" s="17" t="s">
        <v>1309</v>
      </c>
      <c r="D39" s="17"/>
      <c r="E39" s="17"/>
      <c r="G39" s="17"/>
      <c r="H39" s="17"/>
      <c r="I39" s="17"/>
      <c r="J39" s="17" t="s">
        <v>254</v>
      </c>
      <c r="K39" s="2" t="s">
        <v>197</v>
      </c>
      <c r="L39" s="17"/>
    </row>
    <row r="40" spans="1:12" s="20" customFormat="1" ht="18.75">
      <c r="A40" s="10"/>
      <c r="B40" s="10"/>
      <c r="C40" s="10" t="s">
        <v>1310</v>
      </c>
      <c r="D40" s="152"/>
      <c r="E40" s="90"/>
      <c r="F40" s="302"/>
      <c r="G40" s="90"/>
      <c r="H40" s="90"/>
      <c r="I40" s="90"/>
      <c r="J40" s="90"/>
      <c r="K40" s="25" t="s">
        <v>198</v>
      </c>
      <c r="L40" s="152"/>
    </row>
    <row r="41" spans="1:12" s="20" customFormat="1" ht="18.75">
      <c r="A41" s="151">
        <v>7</v>
      </c>
      <c r="B41" s="2" t="s">
        <v>551</v>
      </c>
      <c r="C41" s="17" t="s">
        <v>1311</v>
      </c>
      <c r="D41" s="267" t="s">
        <v>194</v>
      </c>
      <c r="E41" s="266">
        <v>10000</v>
      </c>
      <c r="F41" s="19">
        <v>10000</v>
      </c>
      <c r="G41" s="15">
        <v>10000</v>
      </c>
      <c r="H41" s="55">
        <v>10000</v>
      </c>
      <c r="I41" s="55">
        <v>10000</v>
      </c>
      <c r="J41" s="18" t="s">
        <v>252</v>
      </c>
      <c r="K41" s="2" t="s">
        <v>213</v>
      </c>
      <c r="L41" s="151" t="s">
        <v>319</v>
      </c>
    </row>
    <row r="42" spans="1:12" s="20" customFormat="1" ht="18.75">
      <c r="A42" s="151"/>
      <c r="B42" s="20" t="s">
        <v>552</v>
      </c>
      <c r="C42" s="17" t="s">
        <v>1312</v>
      </c>
      <c r="D42" s="282" t="s">
        <v>56</v>
      </c>
      <c r="E42" s="151"/>
      <c r="G42" s="17"/>
      <c r="H42" s="17"/>
      <c r="I42" s="17"/>
      <c r="J42" s="17" t="s">
        <v>253</v>
      </c>
      <c r="K42" s="27" t="s">
        <v>215</v>
      </c>
      <c r="L42" s="17"/>
    </row>
    <row r="43" spans="1:12" s="20" customFormat="1" ht="18.75">
      <c r="A43" s="152"/>
      <c r="B43" s="10" t="s">
        <v>212</v>
      </c>
      <c r="C43" s="10" t="s">
        <v>1313</v>
      </c>
      <c r="D43" s="46"/>
      <c r="E43" s="281"/>
      <c r="F43" s="47"/>
      <c r="G43" s="48"/>
      <c r="H43" s="48"/>
      <c r="I43" s="48"/>
      <c r="J43" s="10" t="s">
        <v>254</v>
      </c>
      <c r="K43" s="25" t="s">
        <v>214</v>
      </c>
      <c r="L43" s="10"/>
    </row>
    <row r="44" spans="1:12" s="100" customFormat="1" ht="18.75">
      <c r="A44" s="110">
        <v>8</v>
      </c>
      <c r="B44" s="111" t="s">
        <v>553</v>
      </c>
      <c r="C44" s="111" t="s">
        <v>150</v>
      </c>
      <c r="D44" s="110" t="s">
        <v>16</v>
      </c>
      <c r="E44" s="112">
        <v>10000</v>
      </c>
      <c r="F44" s="113">
        <v>10000</v>
      </c>
      <c r="G44" s="114">
        <v>10000</v>
      </c>
      <c r="H44" s="235">
        <v>10000</v>
      </c>
      <c r="I44" s="235">
        <v>10000</v>
      </c>
      <c r="J44" s="114" t="s">
        <v>252</v>
      </c>
      <c r="K44" s="94" t="s">
        <v>20</v>
      </c>
      <c r="L44" s="115" t="s">
        <v>319</v>
      </c>
    </row>
    <row r="45" spans="1:12" s="100" customFormat="1" ht="18.75">
      <c r="A45" s="115"/>
      <c r="B45" s="94" t="s">
        <v>554</v>
      </c>
      <c r="C45" s="116" t="s">
        <v>1314</v>
      </c>
      <c r="D45" s="117"/>
      <c r="E45" s="118"/>
      <c r="F45" s="94"/>
      <c r="G45" s="116"/>
      <c r="H45" s="116"/>
      <c r="I45" s="116"/>
      <c r="J45" s="116" t="s">
        <v>253</v>
      </c>
      <c r="K45" s="94" t="s">
        <v>21</v>
      </c>
      <c r="L45" s="116"/>
    </row>
    <row r="46" spans="1:12" s="100" customFormat="1" ht="18.75">
      <c r="A46" s="122"/>
      <c r="B46" s="123"/>
      <c r="C46" s="124" t="s">
        <v>21</v>
      </c>
      <c r="D46" s="125"/>
      <c r="E46" s="126"/>
      <c r="F46" s="123"/>
      <c r="G46" s="124"/>
      <c r="H46" s="124"/>
      <c r="I46" s="124"/>
      <c r="J46" s="124" t="s">
        <v>254</v>
      </c>
      <c r="K46" s="123"/>
      <c r="L46" s="124"/>
    </row>
    <row r="47" spans="1:12" s="20" customFormat="1" ht="18.75">
      <c r="A47" s="150">
        <v>9</v>
      </c>
      <c r="B47" s="53" t="s">
        <v>555</v>
      </c>
      <c r="C47" s="53" t="s">
        <v>1315</v>
      </c>
      <c r="D47" s="84" t="s">
        <v>192</v>
      </c>
      <c r="E47" s="276">
        <v>10000</v>
      </c>
      <c r="F47" s="276">
        <v>10000</v>
      </c>
      <c r="G47" s="276">
        <v>10000</v>
      </c>
      <c r="H47" s="276">
        <v>10000</v>
      </c>
      <c r="I47" s="276">
        <v>10000</v>
      </c>
      <c r="J47" s="84" t="s">
        <v>264</v>
      </c>
      <c r="K47" s="53" t="s">
        <v>304</v>
      </c>
      <c r="L47" s="150" t="s">
        <v>319</v>
      </c>
    </row>
    <row r="48" spans="1:12" s="20" customFormat="1" ht="18" customHeight="1">
      <c r="A48" s="17"/>
      <c r="B48" s="21" t="s">
        <v>1396</v>
      </c>
      <c r="C48" s="21" t="s">
        <v>1316</v>
      </c>
      <c r="D48" s="21"/>
      <c r="E48" s="21"/>
      <c r="F48" s="21"/>
      <c r="G48" s="21"/>
      <c r="H48" s="21"/>
      <c r="I48" s="21"/>
      <c r="J48" s="311" t="s">
        <v>228</v>
      </c>
      <c r="K48" s="21" t="s">
        <v>28</v>
      </c>
      <c r="L48" s="151"/>
    </row>
    <row r="49" spans="1:12" s="22" customFormat="1" ht="18.75">
      <c r="A49" s="152"/>
      <c r="B49" s="144"/>
      <c r="C49" s="144" t="s">
        <v>122</v>
      </c>
      <c r="D49" s="555"/>
      <c r="E49" s="144"/>
      <c r="F49" s="144"/>
      <c r="G49" s="144"/>
      <c r="H49" s="144"/>
      <c r="I49" s="144"/>
      <c r="J49" s="144"/>
      <c r="K49" s="144"/>
      <c r="L49" s="504"/>
    </row>
    <row r="50" spans="4:12" s="20" customFormat="1" ht="17.25" customHeight="1">
      <c r="D50" s="142"/>
      <c r="E50" s="87"/>
      <c r="F50" s="87"/>
      <c r="G50" s="87"/>
      <c r="H50" s="87"/>
      <c r="I50" s="87"/>
      <c r="J50" s="87"/>
      <c r="L50" s="331"/>
    </row>
    <row r="51" spans="4:12" s="20" customFormat="1" ht="18.75">
      <c r="D51" s="142"/>
      <c r="E51" s="87"/>
      <c r="F51" s="87"/>
      <c r="G51" s="87"/>
      <c r="H51" s="87"/>
      <c r="I51" s="87"/>
      <c r="J51" s="87"/>
      <c r="L51" s="331"/>
    </row>
    <row r="52" spans="1:12" s="22" customFormat="1" ht="18.75">
      <c r="A52" s="728" t="s">
        <v>1517</v>
      </c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</row>
    <row r="53" spans="1:12" s="22" customFormat="1" ht="18.75">
      <c r="A53" s="298"/>
      <c r="B53" s="20"/>
      <c r="C53" s="20"/>
      <c r="D53" s="20"/>
      <c r="E53" s="20"/>
      <c r="F53" s="20"/>
      <c r="G53" s="20"/>
      <c r="H53" s="20"/>
      <c r="I53" s="20"/>
      <c r="J53" s="20"/>
      <c r="K53" s="371" t="s">
        <v>689</v>
      </c>
      <c r="L53" s="57"/>
    </row>
    <row r="54" spans="1:12" s="22" customFormat="1" ht="18.75">
      <c r="A54" s="66" t="s">
        <v>699</v>
      </c>
      <c r="B54" s="2"/>
      <c r="C54" s="2"/>
      <c r="D54" s="3"/>
      <c r="E54" s="3"/>
      <c r="F54" s="3"/>
      <c r="G54" s="3"/>
      <c r="H54" s="3"/>
      <c r="I54" s="3"/>
      <c r="J54" s="3"/>
      <c r="K54" s="3"/>
      <c r="L54" s="57"/>
    </row>
    <row r="55" spans="1:12" s="22" customFormat="1" ht="18.75">
      <c r="A55" s="813" t="s">
        <v>537</v>
      </c>
      <c r="B55" s="813"/>
      <c r="C55" s="813"/>
      <c r="D55" s="813"/>
      <c r="E55" s="2"/>
      <c r="F55" s="2"/>
      <c r="G55" s="2"/>
      <c r="H55" s="2"/>
      <c r="I55" s="2"/>
      <c r="J55" s="2"/>
      <c r="K55" s="2"/>
      <c r="L55" s="2"/>
    </row>
    <row r="56" spans="1:12" s="22" customFormat="1" ht="18.75">
      <c r="A56" s="779" t="s">
        <v>0</v>
      </c>
      <c r="B56" s="779" t="s">
        <v>1</v>
      </c>
      <c r="C56" s="779" t="s">
        <v>2</v>
      </c>
      <c r="D56" s="67" t="s">
        <v>3</v>
      </c>
      <c r="E56" s="782" t="s">
        <v>329</v>
      </c>
      <c r="F56" s="783"/>
      <c r="G56" s="783"/>
      <c r="H56" s="783"/>
      <c r="I56" s="784"/>
      <c r="J56" s="67" t="s">
        <v>224</v>
      </c>
      <c r="K56" s="68" t="s">
        <v>5</v>
      </c>
      <c r="L56" s="794" t="s">
        <v>473</v>
      </c>
    </row>
    <row r="57" spans="1:12" s="22" customFormat="1" ht="18.75">
      <c r="A57" s="780"/>
      <c r="B57" s="780"/>
      <c r="C57" s="780"/>
      <c r="D57" s="69" t="s">
        <v>6</v>
      </c>
      <c r="E57" s="70">
        <v>2561</v>
      </c>
      <c r="F57" s="67">
        <v>2562</v>
      </c>
      <c r="G57" s="103">
        <v>2563</v>
      </c>
      <c r="H57" s="71">
        <v>2564</v>
      </c>
      <c r="I57" s="71">
        <v>2565</v>
      </c>
      <c r="J57" s="69" t="s">
        <v>225</v>
      </c>
      <c r="K57" s="72" t="s">
        <v>7</v>
      </c>
      <c r="L57" s="795"/>
    </row>
    <row r="58" spans="1:12" s="22" customFormat="1" ht="18.75">
      <c r="A58" s="781"/>
      <c r="B58" s="781"/>
      <c r="C58" s="781"/>
      <c r="D58" s="73"/>
      <c r="E58" s="74" t="s">
        <v>8</v>
      </c>
      <c r="F58" s="75" t="s">
        <v>8</v>
      </c>
      <c r="G58" s="107" t="s">
        <v>8</v>
      </c>
      <c r="H58" s="76" t="s">
        <v>8</v>
      </c>
      <c r="I58" s="76" t="s">
        <v>8</v>
      </c>
      <c r="J58" s="75"/>
      <c r="K58" s="77"/>
      <c r="L58" s="796"/>
    </row>
    <row r="59" spans="1:12" s="22" customFormat="1" ht="18.75">
      <c r="A59" s="150">
        <v>10</v>
      </c>
      <c r="B59" s="20" t="s">
        <v>556</v>
      </c>
      <c r="C59" s="17" t="s">
        <v>1295</v>
      </c>
      <c r="D59" s="151" t="s">
        <v>59</v>
      </c>
      <c r="E59" s="41">
        <v>5000</v>
      </c>
      <c r="F59" s="41">
        <v>5000</v>
      </c>
      <c r="G59" s="41">
        <v>5000</v>
      </c>
      <c r="H59" s="41">
        <v>5000</v>
      </c>
      <c r="I59" s="41">
        <v>5000</v>
      </c>
      <c r="J59" s="33" t="s">
        <v>226</v>
      </c>
      <c r="K59" s="27" t="s">
        <v>207</v>
      </c>
      <c r="L59" s="151" t="s">
        <v>319</v>
      </c>
    </row>
    <row r="60" spans="1:12" s="22" customFormat="1" ht="18.75">
      <c r="A60" s="151"/>
      <c r="B60" s="21" t="s">
        <v>557</v>
      </c>
      <c r="C60" s="17"/>
      <c r="D60" s="267" t="s">
        <v>60</v>
      </c>
      <c r="E60" s="17"/>
      <c r="F60" s="20"/>
      <c r="G60" s="17"/>
      <c r="H60" s="17"/>
      <c r="I60" s="17"/>
      <c r="J60" s="17" t="s">
        <v>280</v>
      </c>
      <c r="K60" s="20" t="s">
        <v>208</v>
      </c>
      <c r="L60" s="151"/>
    </row>
    <row r="61" spans="1:13" s="97" customFormat="1" ht="18.75">
      <c r="A61" s="110">
        <v>11</v>
      </c>
      <c r="B61" s="111" t="s">
        <v>1391</v>
      </c>
      <c r="C61" s="111" t="s">
        <v>1293</v>
      </c>
      <c r="D61" s="111" t="s">
        <v>686</v>
      </c>
      <c r="E61" s="321">
        <v>200000</v>
      </c>
      <c r="F61" s="321">
        <v>200000</v>
      </c>
      <c r="G61" s="321">
        <v>200000</v>
      </c>
      <c r="H61" s="321">
        <v>200000</v>
      </c>
      <c r="I61" s="321">
        <v>200000</v>
      </c>
      <c r="J61" s="111" t="s">
        <v>504</v>
      </c>
      <c r="K61" s="111" t="s">
        <v>848</v>
      </c>
      <c r="L61" s="150" t="s">
        <v>319</v>
      </c>
      <c r="M61" s="119"/>
    </row>
    <row r="62" spans="1:13" s="97" customFormat="1" ht="18.75">
      <c r="A62" s="115"/>
      <c r="B62" s="116" t="s">
        <v>1392</v>
      </c>
      <c r="C62" s="100" t="s">
        <v>1294</v>
      </c>
      <c r="D62" s="116" t="s">
        <v>374</v>
      </c>
      <c r="E62" s="119"/>
      <c r="F62" s="116"/>
      <c r="G62" s="100"/>
      <c r="H62" s="116"/>
      <c r="I62" s="116"/>
      <c r="J62" s="116" t="s">
        <v>343</v>
      </c>
      <c r="K62" s="100" t="s">
        <v>849</v>
      </c>
      <c r="L62" s="116"/>
      <c r="M62" s="119"/>
    </row>
    <row r="63" spans="1:13" s="97" customFormat="1" ht="18.75">
      <c r="A63" s="122"/>
      <c r="B63" s="124" t="s">
        <v>1372</v>
      </c>
      <c r="C63" s="123"/>
      <c r="D63" s="124" t="s">
        <v>376</v>
      </c>
      <c r="E63" s="125"/>
      <c r="F63" s="124"/>
      <c r="G63" s="123"/>
      <c r="H63" s="124"/>
      <c r="I63" s="124"/>
      <c r="J63" s="124"/>
      <c r="K63" s="123" t="s">
        <v>850</v>
      </c>
      <c r="L63" s="124"/>
      <c r="M63" s="119"/>
    </row>
    <row r="64" spans="1:12" ht="18.75">
      <c r="A64" s="150">
        <v>12</v>
      </c>
      <c r="B64" s="58" t="s">
        <v>1397</v>
      </c>
      <c r="C64" s="13" t="s">
        <v>1292</v>
      </c>
      <c r="D64" s="5" t="s">
        <v>232</v>
      </c>
      <c r="E64" s="15">
        <v>700000</v>
      </c>
      <c r="F64" s="54">
        <v>700000</v>
      </c>
      <c r="G64" s="15">
        <v>700000</v>
      </c>
      <c r="H64" s="15">
        <v>700000</v>
      </c>
      <c r="I64" s="15">
        <v>700000</v>
      </c>
      <c r="J64" s="295" t="s">
        <v>226</v>
      </c>
      <c r="K64" s="58" t="s">
        <v>123</v>
      </c>
      <c r="L64" s="150" t="s">
        <v>319</v>
      </c>
    </row>
    <row r="65" spans="1:12" ht="18.75">
      <c r="A65" s="151"/>
      <c r="B65" s="2" t="s">
        <v>1400</v>
      </c>
      <c r="C65" s="17" t="s">
        <v>1369</v>
      </c>
      <c r="D65" s="298" t="s">
        <v>231</v>
      </c>
      <c r="E65" s="17"/>
      <c r="F65" s="20"/>
      <c r="G65" s="17"/>
      <c r="H65" s="17"/>
      <c r="I65" s="17"/>
      <c r="J65" s="151" t="s">
        <v>227</v>
      </c>
      <c r="K65" s="20" t="s">
        <v>124</v>
      </c>
      <c r="L65" s="17"/>
    </row>
    <row r="66" spans="1:12" ht="18.75">
      <c r="A66" s="151"/>
      <c r="B66" s="2" t="s">
        <v>1398</v>
      </c>
      <c r="C66" s="17"/>
      <c r="D66" s="331"/>
      <c r="E66" s="17"/>
      <c r="F66" s="20"/>
      <c r="G66" s="17"/>
      <c r="H66" s="17"/>
      <c r="I66" s="17"/>
      <c r="J66" s="151"/>
      <c r="K66" s="20"/>
      <c r="L66" s="17"/>
    </row>
    <row r="67" spans="1:12" ht="18.75">
      <c r="A67" s="151"/>
      <c r="B67" s="2" t="s">
        <v>1399</v>
      </c>
      <c r="C67" s="10" t="s">
        <v>1368</v>
      </c>
      <c r="D67" s="14"/>
      <c r="E67" s="17"/>
      <c r="G67" s="17"/>
      <c r="H67" s="17"/>
      <c r="I67" s="17"/>
      <c r="J67" s="151" t="s">
        <v>228</v>
      </c>
      <c r="L67" s="151"/>
    </row>
    <row r="68" spans="1:12" ht="18.75">
      <c r="A68" s="150">
        <v>13</v>
      </c>
      <c r="B68" s="58" t="s">
        <v>761</v>
      </c>
      <c r="C68" s="13" t="s">
        <v>1292</v>
      </c>
      <c r="D68" s="5" t="s">
        <v>125</v>
      </c>
      <c r="E68" s="15">
        <v>10000</v>
      </c>
      <c r="F68" s="54">
        <v>10000</v>
      </c>
      <c r="G68" s="15">
        <v>10000</v>
      </c>
      <c r="H68" s="15">
        <v>10000</v>
      </c>
      <c r="I68" s="15">
        <v>10000</v>
      </c>
      <c r="J68" s="295" t="s">
        <v>226</v>
      </c>
      <c r="K68" s="58" t="s">
        <v>123</v>
      </c>
      <c r="L68" s="150" t="s">
        <v>319</v>
      </c>
    </row>
    <row r="69" spans="1:12" ht="18.75">
      <c r="A69" s="151"/>
      <c r="B69" s="2" t="s">
        <v>192</v>
      </c>
      <c r="C69" s="17" t="s">
        <v>1369</v>
      </c>
      <c r="D69" s="298" t="s">
        <v>126</v>
      </c>
      <c r="E69" s="17"/>
      <c r="F69" s="20"/>
      <c r="G69" s="17"/>
      <c r="H69" s="17"/>
      <c r="I69" s="17"/>
      <c r="J69" s="151" t="s">
        <v>227</v>
      </c>
      <c r="K69" s="20" t="s">
        <v>124</v>
      </c>
      <c r="L69" s="17"/>
    </row>
    <row r="70" spans="1:12" ht="18.75">
      <c r="A70" s="151"/>
      <c r="B70" s="2" t="s">
        <v>126</v>
      </c>
      <c r="C70" s="10" t="s">
        <v>1368</v>
      </c>
      <c r="D70" s="298"/>
      <c r="E70" s="18"/>
      <c r="F70" s="19"/>
      <c r="G70" s="18"/>
      <c r="H70" s="18"/>
      <c r="I70" s="18"/>
      <c r="J70" s="151" t="s">
        <v>228</v>
      </c>
      <c r="K70" s="20"/>
      <c r="L70" s="17"/>
    </row>
    <row r="71" spans="1:12" ht="18.75">
      <c r="A71" s="150">
        <v>14</v>
      </c>
      <c r="B71" s="58" t="s">
        <v>1401</v>
      </c>
      <c r="C71" s="13" t="s">
        <v>1292</v>
      </c>
      <c r="D71" s="5" t="s">
        <v>125</v>
      </c>
      <c r="E71" s="15">
        <v>100000</v>
      </c>
      <c r="F71" s="54">
        <v>100000</v>
      </c>
      <c r="G71" s="15">
        <v>100000</v>
      </c>
      <c r="H71" s="15">
        <v>100000</v>
      </c>
      <c r="I71" s="15">
        <v>100000</v>
      </c>
      <c r="J71" s="295" t="s">
        <v>226</v>
      </c>
      <c r="K71" s="58" t="s">
        <v>123</v>
      </c>
      <c r="L71" s="150" t="s">
        <v>319</v>
      </c>
    </row>
    <row r="72" spans="1:12" ht="18.75">
      <c r="A72" s="151"/>
      <c r="B72" s="20" t="s">
        <v>233</v>
      </c>
      <c r="C72" s="17" t="s">
        <v>1369</v>
      </c>
      <c r="D72" s="298" t="s">
        <v>126</v>
      </c>
      <c r="E72" s="17"/>
      <c r="F72" s="20"/>
      <c r="G72" s="17"/>
      <c r="H72" s="17"/>
      <c r="I72" s="17"/>
      <c r="J72" s="151" t="s">
        <v>227</v>
      </c>
      <c r="K72" s="20" t="s">
        <v>124</v>
      </c>
      <c r="L72" s="17"/>
    </row>
    <row r="73" spans="1:12" ht="18.75">
      <c r="A73" s="152"/>
      <c r="B73" s="12" t="s">
        <v>853</v>
      </c>
      <c r="C73" s="10" t="s">
        <v>1368</v>
      </c>
      <c r="D73" s="24"/>
      <c r="E73" s="48"/>
      <c r="F73" s="47"/>
      <c r="G73" s="48"/>
      <c r="H73" s="48"/>
      <c r="I73" s="48"/>
      <c r="J73" s="152" t="s">
        <v>228</v>
      </c>
      <c r="K73" s="12"/>
      <c r="L73" s="10"/>
    </row>
    <row r="74" spans="1:12" s="100" customFormat="1" ht="18.75">
      <c r="A74" s="234">
        <v>15</v>
      </c>
      <c r="B74" s="111" t="s">
        <v>1323</v>
      </c>
      <c r="C74" s="111" t="s">
        <v>1322</v>
      </c>
      <c r="D74" s="239" t="s">
        <v>192</v>
      </c>
      <c r="E74" s="15">
        <v>100000</v>
      </c>
      <c r="F74" s="15">
        <v>100000</v>
      </c>
      <c r="G74" s="15">
        <v>100000</v>
      </c>
      <c r="H74" s="15">
        <v>100000</v>
      </c>
      <c r="I74" s="15">
        <v>100000</v>
      </c>
      <c r="J74" s="235" t="s">
        <v>341</v>
      </c>
      <c r="K74" s="111" t="s">
        <v>373</v>
      </c>
      <c r="L74" s="150" t="s">
        <v>319</v>
      </c>
    </row>
    <row r="75" spans="1:12" s="100" customFormat="1" ht="18.75">
      <c r="A75" s="231"/>
      <c r="B75" s="100" t="s">
        <v>1372</v>
      </c>
      <c r="C75" s="116" t="s">
        <v>541</v>
      </c>
      <c r="D75" s="115" t="s">
        <v>374</v>
      </c>
      <c r="E75" s="116"/>
      <c r="F75" s="148"/>
      <c r="G75" s="148"/>
      <c r="H75" s="148"/>
      <c r="I75" s="148"/>
      <c r="J75" s="116" t="s">
        <v>343</v>
      </c>
      <c r="K75" s="116" t="s">
        <v>375</v>
      </c>
      <c r="L75" s="116"/>
    </row>
    <row r="76" spans="1:12" s="100" customFormat="1" ht="18.75">
      <c r="A76" s="240"/>
      <c r="B76" s="124"/>
      <c r="C76" s="124"/>
      <c r="D76" s="122" t="s">
        <v>376</v>
      </c>
      <c r="E76" s="130"/>
      <c r="F76" s="274"/>
      <c r="G76" s="274"/>
      <c r="H76" s="274"/>
      <c r="I76" s="274"/>
      <c r="J76" s="124"/>
      <c r="K76" s="124"/>
      <c r="L76" s="122"/>
    </row>
    <row r="77" spans="1:12" ht="18.75">
      <c r="A77" s="331"/>
      <c r="B77" s="20"/>
      <c r="C77" s="20"/>
      <c r="D77" s="331"/>
      <c r="E77" s="19"/>
      <c r="F77" s="19"/>
      <c r="G77" s="19"/>
      <c r="H77" s="19"/>
      <c r="I77" s="19"/>
      <c r="J77" s="331"/>
      <c r="K77" s="20"/>
      <c r="L77" s="20"/>
    </row>
    <row r="78" spans="1:12" s="22" customFormat="1" ht="18.75">
      <c r="A78" s="728" t="s">
        <v>1518</v>
      </c>
      <c r="B78" s="728"/>
      <c r="C78" s="728"/>
      <c r="D78" s="728"/>
      <c r="E78" s="728"/>
      <c r="F78" s="728"/>
      <c r="G78" s="728"/>
      <c r="H78" s="728"/>
      <c r="I78" s="728"/>
      <c r="J78" s="728"/>
      <c r="K78" s="728"/>
      <c r="L78" s="728"/>
    </row>
    <row r="79" spans="1:12" s="22" customFormat="1" ht="18.75">
      <c r="A79" s="543"/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</row>
    <row r="80" spans="1:12" s="22" customFormat="1" ht="18.75">
      <c r="A80" s="314"/>
      <c r="B80" s="20"/>
      <c r="C80" s="20"/>
      <c r="D80" s="161"/>
      <c r="E80" s="20"/>
      <c r="F80" s="20"/>
      <c r="G80" s="20"/>
      <c r="H80" s="20"/>
      <c r="I80" s="20"/>
      <c r="J80" s="20"/>
      <c r="K80" s="371" t="s">
        <v>689</v>
      </c>
      <c r="L80" s="57"/>
    </row>
    <row r="81" spans="1:12" s="22" customFormat="1" ht="18.75">
      <c r="A81" s="66" t="s">
        <v>699</v>
      </c>
      <c r="B81" s="2"/>
      <c r="C81" s="2"/>
      <c r="D81" s="3"/>
      <c r="E81" s="3"/>
      <c r="F81" s="3"/>
      <c r="G81" s="3"/>
      <c r="H81" s="3"/>
      <c r="I81" s="3"/>
      <c r="J81" s="3"/>
      <c r="K81" s="3"/>
      <c r="L81" s="57"/>
    </row>
    <row r="82" spans="1:12" s="22" customFormat="1" ht="18.75">
      <c r="A82" s="813" t="s">
        <v>537</v>
      </c>
      <c r="B82" s="813"/>
      <c r="C82" s="813"/>
      <c r="D82" s="813"/>
      <c r="E82" s="2"/>
      <c r="F82" s="2"/>
      <c r="G82" s="2"/>
      <c r="H82" s="2"/>
      <c r="I82" s="2"/>
      <c r="J82" s="2"/>
      <c r="K82" s="2"/>
      <c r="L82" s="2"/>
    </row>
    <row r="83" spans="1:12" s="22" customFormat="1" ht="18.75">
      <c r="A83" s="779" t="s">
        <v>0</v>
      </c>
      <c r="B83" s="779" t="s">
        <v>1</v>
      </c>
      <c r="C83" s="779" t="s">
        <v>2</v>
      </c>
      <c r="D83" s="67" t="s">
        <v>3</v>
      </c>
      <c r="E83" s="782" t="s">
        <v>329</v>
      </c>
      <c r="F83" s="783"/>
      <c r="G83" s="783"/>
      <c r="H83" s="783"/>
      <c r="I83" s="784"/>
      <c r="J83" s="67" t="s">
        <v>224</v>
      </c>
      <c r="K83" s="68" t="s">
        <v>5</v>
      </c>
      <c r="L83" s="794" t="s">
        <v>473</v>
      </c>
    </row>
    <row r="84" spans="1:12" s="22" customFormat="1" ht="18.75">
      <c r="A84" s="780"/>
      <c r="B84" s="780"/>
      <c r="C84" s="780"/>
      <c r="D84" s="69" t="s">
        <v>6</v>
      </c>
      <c r="E84" s="70">
        <v>2561</v>
      </c>
      <c r="F84" s="67">
        <v>2562</v>
      </c>
      <c r="G84" s="103">
        <v>2563</v>
      </c>
      <c r="H84" s="71">
        <v>2564</v>
      </c>
      <c r="I84" s="71">
        <v>2565</v>
      </c>
      <c r="J84" s="69" t="s">
        <v>225</v>
      </c>
      <c r="K84" s="313" t="s">
        <v>7</v>
      </c>
      <c r="L84" s="795"/>
    </row>
    <row r="85" spans="1:12" s="22" customFormat="1" ht="18.75">
      <c r="A85" s="781"/>
      <c r="B85" s="781"/>
      <c r="C85" s="781"/>
      <c r="D85" s="73"/>
      <c r="E85" s="74" t="s">
        <v>8</v>
      </c>
      <c r="F85" s="75" t="s">
        <v>8</v>
      </c>
      <c r="G85" s="107" t="s">
        <v>8</v>
      </c>
      <c r="H85" s="76" t="s">
        <v>8</v>
      </c>
      <c r="I85" s="76" t="s">
        <v>8</v>
      </c>
      <c r="J85" s="75"/>
      <c r="K85" s="77"/>
      <c r="L85" s="796"/>
    </row>
    <row r="86" spans="1:12" s="100" customFormat="1" ht="18.75">
      <c r="A86" s="234">
        <v>16</v>
      </c>
      <c r="B86" s="146" t="s">
        <v>646</v>
      </c>
      <c r="C86" s="111" t="s">
        <v>1319</v>
      </c>
      <c r="D86" s="247" t="s">
        <v>352</v>
      </c>
      <c r="E86" s="235">
        <v>60000</v>
      </c>
      <c r="F86" s="235">
        <v>60000</v>
      </c>
      <c r="G86" s="235">
        <v>60000</v>
      </c>
      <c r="H86" s="235">
        <v>60000</v>
      </c>
      <c r="I86" s="235">
        <v>60000</v>
      </c>
      <c r="J86" s="235" t="s">
        <v>341</v>
      </c>
      <c r="K86" s="146" t="s">
        <v>75</v>
      </c>
      <c r="L86" s="150" t="s">
        <v>319</v>
      </c>
    </row>
    <row r="87" spans="1:12" s="100" customFormat="1" ht="18.75">
      <c r="A87" s="233"/>
      <c r="B87" s="100" t="s">
        <v>1289</v>
      </c>
      <c r="C87" s="116" t="s">
        <v>1320</v>
      </c>
      <c r="D87" s="236" t="s">
        <v>495</v>
      </c>
      <c r="E87" s="116"/>
      <c r="F87" s="116"/>
      <c r="G87" s="116"/>
      <c r="H87" s="116"/>
      <c r="I87" s="116"/>
      <c r="J87" s="116" t="s">
        <v>343</v>
      </c>
      <c r="K87" s="100" t="s">
        <v>344</v>
      </c>
      <c r="L87" s="116"/>
    </row>
    <row r="88" spans="1:12" s="100" customFormat="1" ht="18.75">
      <c r="A88" s="240"/>
      <c r="B88" s="123" t="s">
        <v>1372</v>
      </c>
      <c r="C88" s="124"/>
      <c r="D88" s="243" t="s">
        <v>895</v>
      </c>
      <c r="E88" s="124"/>
      <c r="F88" s="124"/>
      <c r="G88" s="124"/>
      <c r="H88" s="124"/>
      <c r="I88" s="124"/>
      <c r="J88" s="124"/>
      <c r="K88" s="249" t="s">
        <v>346</v>
      </c>
      <c r="L88" s="124"/>
    </row>
    <row r="89" spans="1:12" s="100" customFormat="1" ht="18.75">
      <c r="A89" s="234">
        <v>17</v>
      </c>
      <c r="B89" s="146" t="s">
        <v>1290</v>
      </c>
      <c r="C89" s="111" t="s">
        <v>1291</v>
      </c>
      <c r="D89" s="247" t="s">
        <v>258</v>
      </c>
      <c r="E89" s="235">
        <v>20000</v>
      </c>
      <c r="F89" s="235">
        <v>20000</v>
      </c>
      <c r="G89" s="235">
        <v>20000</v>
      </c>
      <c r="H89" s="235">
        <v>20000</v>
      </c>
      <c r="I89" s="235">
        <v>20000</v>
      </c>
      <c r="J89" s="235" t="s">
        <v>341</v>
      </c>
      <c r="K89" s="146" t="s">
        <v>1597</v>
      </c>
      <c r="L89" s="150" t="s">
        <v>319</v>
      </c>
    </row>
    <row r="90" spans="1:12" s="100" customFormat="1" ht="18.75">
      <c r="A90" s="233"/>
      <c r="B90" s="100" t="s">
        <v>1372</v>
      </c>
      <c r="C90" s="116"/>
      <c r="D90" s="236" t="s">
        <v>376</v>
      </c>
      <c r="E90" s="116"/>
      <c r="F90" s="116"/>
      <c r="G90" s="116"/>
      <c r="H90" s="116"/>
      <c r="I90" s="116"/>
      <c r="J90" s="116" t="s">
        <v>343</v>
      </c>
      <c r="L90" s="116"/>
    </row>
    <row r="91" spans="1:12" s="100" customFormat="1" ht="18.75">
      <c r="A91" s="240"/>
      <c r="B91" s="124"/>
      <c r="C91" s="124"/>
      <c r="D91" s="243"/>
      <c r="E91" s="124"/>
      <c r="F91" s="124"/>
      <c r="G91" s="124"/>
      <c r="H91" s="124"/>
      <c r="I91" s="124"/>
      <c r="J91" s="124"/>
      <c r="K91" s="249"/>
      <c r="L91" s="124"/>
    </row>
    <row r="92" spans="1:12" s="100" customFormat="1" ht="18.75">
      <c r="A92" s="234">
        <v>18</v>
      </c>
      <c r="B92" s="146" t="s">
        <v>881</v>
      </c>
      <c r="C92" s="111" t="s">
        <v>882</v>
      </c>
      <c r="D92" s="247" t="s">
        <v>1596</v>
      </c>
      <c r="E92" s="235">
        <v>10000</v>
      </c>
      <c r="F92" s="235">
        <v>10000</v>
      </c>
      <c r="G92" s="235">
        <v>10000</v>
      </c>
      <c r="H92" s="235">
        <v>10000</v>
      </c>
      <c r="I92" s="235">
        <v>10000</v>
      </c>
      <c r="J92" s="235" t="s">
        <v>341</v>
      </c>
      <c r="K92" s="111" t="s">
        <v>883</v>
      </c>
      <c r="L92" s="150" t="s">
        <v>319</v>
      </c>
    </row>
    <row r="93" spans="1:12" s="100" customFormat="1" ht="18.75">
      <c r="A93" s="240"/>
      <c r="B93" s="123" t="s">
        <v>1372</v>
      </c>
      <c r="C93" s="124"/>
      <c r="D93" s="125" t="s">
        <v>374</v>
      </c>
      <c r="E93" s="124"/>
      <c r="F93" s="130"/>
      <c r="G93" s="130"/>
      <c r="H93" s="130"/>
      <c r="I93" s="130"/>
      <c r="J93" s="124" t="s">
        <v>343</v>
      </c>
      <c r="K93" s="124"/>
      <c r="L93" s="124"/>
    </row>
    <row r="94" spans="1:12" s="100" customFormat="1" ht="18.75">
      <c r="A94" s="234">
        <v>19</v>
      </c>
      <c r="B94" s="254" t="s">
        <v>852</v>
      </c>
      <c r="C94" s="111" t="s">
        <v>501</v>
      </c>
      <c r="D94" s="319" t="s">
        <v>379</v>
      </c>
      <c r="E94" s="272">
        <v>80000</v>
      </c>
      <c r="F94" s="272">
        <v>80000</v>
      </c>
      <c r="G94" s="272">
        <v>80000</v>
      </c>
      <c r="H94" s="272">
        <v>80000</v>
      </c>
      <c r="I94" s="272">
        <v>80000</v>
      </c>
      <c r="J94" s="235" t="s">
        <v>341</v>
      </c>
      <c r="K94" s="111" t="s">
        <v>380</v>
      </c>
      <c r="L94" s="150" t="s">
        <v>319</v>
      </c>
    </row>
    <row r="95" spans="1:12" s="100" customFormat="1" ht="18.75">
      <c r="A95" s="231"/>
      <c r="B95" s="148" t="s">
        <v>1370</v>
      </c>
      <c r="C95" s="116" t="s">
        <v>1317</v>
      </c>
      <c r="D95" s="119" t="s">
        <v>374</v>
      </c>
      <c r="E95" s="148"/>
      <c r="F95" s="148"/>
      <c r="G95" s="148"/>
      <c r="H95" s="148"/>
      <c r="I95" s="148"/>
      <c r="J95" s="116" t="s">
        <v>343</v>
      </c>
      <c r="K95" s="116" t="s">
        <v>206</v>
      </c>
      <c r="L95" s="116"/>
    </row>
    <row r="96" spans="1:12" s="100" customFormat="1" ht="18.75">
      <c r="A96" s="231"/>
      <c r="B96" s="148" t="s">
        <v>1390</v>
      </c>
      <c r="C96" s="116" t="s">
        <v>1318</v>
      </c>
      <c r="D96" s="119" t="s">
        <v>376</v>
      </c>
      <c r="E96" s="148"/>
      <c r="F96" s="148"/>
      <c r="G96" s="148"/>
      <c r="H96" s="116"/>
      <c r="I96" s="116"/>
      <c r="K96" s="116"/>
      <c r="L96" s="116"/>
    </row>
    <row r="97" spans="1:12" s="100" customFormat="1" ht="18.75">
      <c r="A97" s="250"/>
      <c r="B97" s="123" t="s">
        <v>1372</v>
      </c>
      <c r="C97" s="124"/>
      <c r="D97" s="399"/>
      <c r="E97" s="251"/>
      <c r="F97" s="251"/>
      <c r="G97" s="251"/>
      <c r="H97" s="124"/>
      <c r="I97" s="124"/>
      <c r="J97" s="123"/>
      <c r="K97" s="124"/>
      <c r="L97" s="124"/>
    </row>
    <row r="98" spans="1:12" s="100" customFormat="1" ht="18.75">
      <c r="A98" s="234">
        <v>20</v>
      </c>
      <c r="B98" s="111" t="s">
        <v>1371</v>
      </c>
      <c r="C98" s="111" t="s">
        <v>1321</v>
      </c>
      <c r="D98" s="239" t="s">
        <v>192</v>
      </c>
      <c r="E98" s="320">
        <v>100000</v>
      </c>
      <c r="F98" s="320">
        <v>100000</v>
      </c>
      <c r="G98" s="320">
        <v>100000</v>
      </c>
      <c r="H98" s="320">
        <v>100000</v>
      </c>
      <c r="I98" s="320">
        <v>100000</v>
      </c>
      <c r="J98" s="235" t="s">
        <v>341</v>
      </c>
      <c r="K98" s="111" t="s">
        <v>373</v>
      </c>
      <c r="L98" s="150" t="s">
        <v>319</v>
      </c>
    </row>
    <row r="99" spans="1:12" s="100" customFormat="1" ht="18.75">
      <c r="A99" s="231"/>
      <c r="B99" s="116" t="s">
        <v>1373</v>
      </c>
      <c r="C99" s="116" t="s">
        <v>60</v>
      </c>
      <c r="D99" s="115" t="s">
        <v>896</v>
      </c>
      <c r="E99" s="116"/>
      <c r="F99" s="116"/>
      <c r="G99" s="116"/>
      <c r="H99" s="116"/>
      <c r="I99" s="116"/>
      <c r="J99" s="116" t="s">
        <v>343</v>
      </c>
      <c r="K99" s="116" t="s">
        <v>375</v>
      </c>
      <c r="L99" s="116"/>
    </row>
    <row r="100" spans="1:12" s="100" customFormat="1" ht="18.75">
      <c r="A100" s="240"/>
      <c r="B100" s="124" t="s">
        <v>1372</v>
      </c>
      <c r="C100" s="124"/>
      <c r="D100" s="122" t="s">
        <v>376</v>
      </c>
      <c r="E100" s="130"/>
      <c r="F100" s="130"/>
      <c r="G100" s="130"/>
      <c r="H100" s="130"/>
      <c r="I100" s="130"/>
      <c r="J100" s="124"/>
      <c r="K100" s="124"/>
      <c r="L100" s="122"/>
    </row>
    <row r="103" spans="1:12" s="22" customFormat="1" ht="18.75">
      <c r="A103" s="728" t="s">
        <v>1519</v>
      </c>
      <c r="B103" s="728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</row>
    <row r="104" spans="1:12" s="22" customFormat="1" ht="18.75">
      <c r="A104" s="543"/>
      <c r="B104" s="543"/>
      <c r="C104" s="543"/>
      <c r="D104" s="543"/>
      <c r="E104" s="543"/>
      <c r="F104" s="543"/>
      <c r="G104" s="543"/>
      <c r="H104" s="543"/>
      <c r="I104" s="543"/>
      <c r="J104" s="543"/>
      <c r="K104" s="543"/>
      <c r="L104" s="543"/>
    </row>
    <row r="105" spans="1:12" s="22" customFormat="1" ht="18.75">
      <c r="A105" s="543"/>
      <c r="B105" s="543"/>
      <c r="C105" s="543"/>
      <c r="D105" s="543"/>
      <c r="E105" s="543"/>
      <c r="F105" s="543"/>
      <c r="G105" s="543"/>
      <c r="H105" s="543"/>
      <c r="I105" s="543"/>
      <c r="J105" s="543"/>
      <c r="K105" s="543"/>
      <c r="L105" s="543"/>
    </row>
    <row r="106" ht="18.75">
      <c r="K106" s="371" t="s">
        <v>689</v>
      </c>
    </row>
    <row r="107" spans="1:12" s="3" customFormat="1" ht="18.75">
      <c r="A107" s="66" t="s">
        <v>699</v>
      </c>
      <c r="B107" s="447"/>
      <c r="C107" s="447"/>
      <c r="D107" s="447"/>
      <c r="E107" s="447"/>
      <c r="F107" s="447"/>
      <c r="G107" s="447"/>
      <c r="H107" s="512"/>
      <c r="I107" s="447"/>
      <c r="J107" s="447"/>
      <c r="K107" s="447"/>
      <c r="L107" s="447"/>
    </row>
    <row r="108" ht="18.75">
      <c r="A108" s="66" t="s">
        <v>537</v>
      </c>
    </row>
    <row r="109" spans="1:12" ht="18.75">
      <c r="A109" s="779" t="s">
        <v>0</v>
      </c>
      <c r="B109" s="779" t="s">
        <v>1</v>
      </c>
      <c r="C109" s="779" t="s">
        <v>2</v>
      </c>
      <c r="D109" s="67" t="s">
        <v>3</v>
      </c>
      <c r="E109" s="782" t="s">
        <v>329</v>
      </c>
      <c r="F109" s="783"/>
      <c r="G109" s="783"/>
      <c r="H109" s="783"/>
      <c r="I109" s="784"/>
      <c r="J109" s="67" t="s">
        <v>224</v>
      </c>
      <c r="K109" s="68" t="s">
        <v>5</v>
      </c>
      <c r="L109" s="794" t="s">
        <v>473</v>
      </c>
    </row>
    <row r="110" spans="1:12" ht="18.75">
      <c r="A110" s="780"/>
      <c r="B110" s="780"/>
      <c r="C110" s="780"/>
      <c r="D110" s="69" t="s">
        <v>6</v>
      </c>
      <c r="E110" s="70">
        <v>2561</v>
      </c>
      <c r="F110" s="67">
        <v>2562</v>
      </c>
      <c r="G110" s="103">
        <v>2563</v>
      </c>
      <c r="H110" s="71">
        <v>2564</v>
      </c>
      <c r="I110" s="71">
        <v>2565</v>
      </c>
      <c r="J110" s="69" t="s">
        <v>225</v>
      </c>
      <c r="K110" s="313" t="s">
        <v>7</v>
      </c>
      <c r="L110" s="795"/>
    </row>
    <row r="111" spans="1:12" ht="18.75">
      <c r="A111" s="781"/>
      <c r="B111" s="781"/>
      <c r="C111" s="781"/>
      <c r="D111" s="73"/>
      <c r="E111" s="74" t="s">
        <v>8</v>
      </c>
      <c r="F111" s="75" t="s">
        <v>8</v>
      </c>
      <c r="G111" s="107" t="s">
        <v>8</v>
      </c>
      <c r="H111" s="76" t="s">
        <v>8</v>
      </c>
      <c r="I111" s="76" t="s">
        <v>8</v>
      </c>
      <c r="J111" s="75"/>
      <c r="K111" s="77"/>
      <c r="L111" s="796"/>
    </row>
    <row r="112" spans="1:12" s="94" customFormat="1" ht="18.75">
      <c r="A112" s="234">
        <v>21</v>
      </c>
      <c r="B112" s="146" t="s">
        <v>653</v>
      </c>
      <c r="C112" s="111" t="s">
        <v>1090</v>
      </c>
      <c r="D112" s="247" t="s">
        <v>1091</v>
      </c>
      <c r="E112" s="235">
        <v>100000</v>
      </c>
      <c r="F112" s="235">
        <v>100000</v>
      </c>
      <c r="G112" s="235">
        <v>100000</v>
      </c>
      <c r="H112" s="235">
        <v>100000</v>
      </c>
      <c r="I112" s="235">
        <v>100000</v>
      </c>
      <c r="J112" s="235" t="s">
        <v>341</v>
      </c>
      <c r="K112" s="146" t="s">
        <v>1092</v>
      </c>
      <c r="L112" s="110" t="s">
        <v>319</v>
      </c>
    </row>
    <row r="113" spans="1:12" s="94" customFormat="1" ht="18.75">
      <c r="A113" s="233"/>
      <c r="B113" s="100" t="s">
        <v>1287</v>
      </c>
      <c r="C113" s="116" t="s">
        <v>1093</v>
      </c>
      <c r="D113" s="236" t="s">
        <v>1094</v>
      </c>
      <c r="E113" s="116"/>
      <c r="F113" s="116"/>
      <c r="G113" s="116"/>
      <c r="H113" s="116"/>
      <c r="I113" s="116"/>
      <c r="J113" s="116" t="s">
        <v>343</v>
      </c>
      <c r="K113" s="100" t="s">
        <v>1093</v>
      </c>
      <c r="L113" s="116"/>
    </row>
    <row r="114" spans="1:13" s="94" customFormat="1" ht="18.75">
      <c r="A114" s="240"/>
      <c r="B114" s="123" t="s">
        <v>1374</v>
      </c>
      <c r="C114" s="124"/>
      <c r="D114" s="243" t="s">
        <v>1095</v>
      </c>
      <c r="E114" s="124"/>
      <c r="F114" s="124"/>
      <c r="G114" s="124"/>
      <c r="H114" s="124"/>
      <c r="I114" s="124"/>
      <c r="J114" s="124"/>
      <c r="K114" s="249"/>
      <c r="L114" s="124"/>
      <c r="M114" s="100"/>
    </row>
    <row r="115" spans="1:13" s="94" customFormat="1" ht="18.75">
      <c r="A115" s="234">
        <v>22</v>
      </c>
      <c r="B115" s="146" t="s">
        <v>1387</v>
      </c>
      <c r="C115" s="111" t="s">
        <v>1096</v>
      </c>
      <c r="D115" s="247" t="s">
        <v>1091</v>
      </c>
      <c r="E115" s="235">
        <v>320000</v>
      </c>
      <c r="F115" s="235">
        <v>320000</v>
      </c>
      <c r="G115" s="235">
        <v>320000</v>
      </c>
      <c r="H115" s="235">
        <v>320000</v>
      </c>
      <c r="I115" s="235">
        <v>320000</v>
      </c>
      <c r="J115" s="235" t="s">
        <v>341</v>
      </c>
      <c r="K115" s="111" t="s">
        <v>1097</v>
      </c>
      <c r="L115" s="110" t="s">
        <v>319</v>
      </c>
      <c r="M115" s="100"/>
    </row>
    <row r="116" spans="1:13" s="94" customFormat="1" ht="18.75">
      <c r="A116" s="231"/>
      <c r="B116" s="100" t="s">
        <v>1386</v>
      </c>
      <c r="C116" s="116" t="s">
        <v>1098</v>
      </c>
      <c r="D116" s="682" t="s">
        <v>1099</v>
      </c>
      <c r="E116" s="114"/>
      <c r="F116" s="114"/>
      <c r="G116" s="114"/>
      <c r="H116" s="114"/>
      <c r="I116" s="114"/>
      <c r="J116" s="114" t="s">
        <v>343</v>
      </c>
      <c r="K116" s="116" t="s">
        <v>1100</v>
      </c>
      <c r="L116" s="115"/>
      <c r="M116" s="100"/>
    </row>
    <row r="117" spans="1:13" s="94" customFormat="1" ht="18.75">
      <c r="A117" s="240"/>
      <c r="B117" s="123" t="s">
        <v>1374</v>
      </c>
      <c r="C117" s="124"/>
      <c r="D117" s="125"/>
      <c r="E117" s="124"/>
      <c r="F117" s="130"/>
      <c r="G117" s="130"/>
      <c r="H117" s="130"/>
      <c r="I117" s="130"/>
      <c r="J117" s="124"/>
      <c r="K117" s="124"/>
      <c r="L117" s="124"/>
      <c r="M117" s="100"/>
    </row>
    <row r="118" spans="1:12" s="100" customFormat="1" ht="18.75">
      <c r="A118" s="110">
        <v>23</v>
      </c>
      <c r="B118" s="116" t="s">
        <v>1388</v>
      </c>
      <c r="C118" s="111" t="s">
        <v>1102</v>
      </c>
      <c r="D118" s="111" t="s">
        <v>1103</v>
      </c>
      <c r="E118" s="112">
        <v>40000</v>
      </c>
      <c r="F118" s="112">
        <v>40000</v>
      </c>
      <c r="G118" s="112">
        <v>40000</v>
      </c>
      <c r="H118" s="112">
        <v>40000</v>
      </c>
      <c r="I118" s="112">
        <v>40000</v>
      </c>
      <c r="J118" s="235" t="s">
        <v>341</v>
      </c>
      <c r="K118" s="675" t="s">
        <v>1104</v>
      </c>
      <c r="L118" s="110" t="s">
        <v>319</v>
      </c>
    </row>
    <row r="119" spans="1:12" s="100" customFormat="1" ht="18.75">
      <c r="A119" s="674"/>
      <c r="B119" s="116" t="s">
        <v>1389</v>
      </c>
      <c r="C119" s="238" t="s">
        <v>1105</v>
      </c>
      <c r="D119" s="100" t="s">
        <v>1106</v>
      </c>
      <c r="E119" s="118"/>
      <c r="G119" s="116"/>
      <c r="H119" s="148"/>
      <c r="I119" s="148"/>
      <c r="J119" s="148" t="s">
        <v>343</v>
      </c>
      <c r="K119" s="116" t="s">
        <v>1107</v>
      </c>
      <c r="L119" s="115"/>
    </row>
    <row r="120" spans="1:12" s="100" customFormat="1" ht="18.75">
      <c r="A120" s="115"/>
      <c r="B120" s="100" t="s">
        <v>1374</v>
      </c>
      <c r="C120" s="116" t="s">
        <v>1108</v>
      </c>
      <c r="E120" s="118"/>
      <c r="G120" s="116"/>
      <c r="H120" s="116"/>
      <c r="I120" s="116"/>
      <c r="J120" s="116"/>
      <c r="K120" s="100" t="s">
        <v>1109</v>
      </c>
      <c r="L120" s="115"/>
    </row>
    <row r="121" spans="1:13" s="94" customFormat="1" ht="18.75">
      <c r="A121" s="110">
        <v>24</v>
      </c>
      <c r="B121" s="111" t="s">
        <v>1598</v>
      </c>
      <c r="C121" s="111" t="s">
        <v>1600</v>
      </c>
      <c r="D121" s="111" t="s">
        <v>1601</v>
      </c>
      <c r="E121" s="321">
        <v>200000</v>
      </c>
      <c r="F121" s="321">
        <v>200000</v>
      </c>
      <c r="G121" s="321">
        <v>200000</v>
      </c>
      <c r="H121" s="321">
        <v>200000</v>
      </c>
      <c r="I121" s="321">
        <v>200000</v>
      </c>
      <c r="J121" s="111" t="s">
        <v>504</v>
      </c>
      <c r="K121" s="111" t="s">
        <v>1104</v>
      </c>
      <c r="L121" s="110" t="s">
        <v>319</v>
      </c>
      <c r="M121" s="119"/>
    </row>
    <row r="122" spans="1:13" s="94" customFormat="1" ht="18.75">
      <c r="A122" s="115"/>
      <c r="B122" s="116" t="s">
        <v>1599</v>
      </c>
      <c r="C122" s="100" t="s">
        <v>1599</v>
      </c>
      <c r="D122" s="116" t="s">
        <v>374</v>
      </c>
      <c r="E122" s="119"/>
      <c r="F122" s="116"/>
      <c r="G122" s="100"/>
      <c r="H122" s="116"/>
      <c r="I122" s="116"/>
      <c r="J122" s="116" t="s">
        <v>343</v>
      </c>
      <c r="K122" s="100" t="s">
        <v>1602</v>
      </c>
      <c r="L122" s="116"/>
      <c r="M122" s="119"/>
    </row>
    <row r="123" spans="1:13" s="94" customFormat="1" ht="18.75">
      <c r="A123" s="122"/>
      <c r="B123" s="124" t="s">
        <v>1374</v>
      </c>
      <c r="C123" s="123" t="s">
        <v>1104</v>
      </c>
      <c r="D123" s="124" t="s">
        <v>376</v>
      </c>
      <c r="E123" s="125"/>
      <c r="F123" s="124"/>
      <c r="G123" s="123"/>
      <c r="H123" s="124"/>
      <c r="I123" s="124"/>
      <c r="J123" s="124"/>
      <c r="K123" s="123" t="s">
        <v>1603</v>
      </c>
      <c r="L123" s="124"/>
      <c r="M123" s="119"/>
    </row>
    <row r="124" spans="1:13" s="94" customFormat="1" ht="18.75">
      <c r="A124" s="110">
        <v>25</v>
      </c>
      <c r="B124" s="111" t="s">
        <v>1521</v>
      </c>
      <c r="C124" s="111" t="s">
        <v>1452</v>
      </c>
      <c r="D124" s="111" t="s">
        <v>1110</v>
      </c>
      <c r="E124" s="321">
        <v>50000</v>
      </c>
      <c r="F124" s="321">
        <v>50000</v>
      </c>
      <c r="G124" s="321">
        <v>50000</v>
      </c>
      <c r="H124" s="321">
        <v>50000</v>
      </c>
      <c r="I124" s="321">
        <v>50000</v>
      </c>
      <c r="J124" s="111" t="s">
        <v>504</v>
      </c>
      <c r="K124" s="675" t="s">
        <v>1384</v>
      </c>
      <c r="L124" s="110" t="s">
        <v>319</v>
      </c>
      <c r="M124" s="119"/>
    </row>
    <row r="125" spans="1:13" s="94" customFormat="1" ht="18.75">
      <c r="A125" s="115"/>
      <c r="B125" s="116" t="s">
        <v>1522</v>
      </c>
      <c r="C125" s="100" t="s">
        <v>1453</v>
      </c>
      <c r="D125" s="116" t="s">
        <v>374</v>
      </c>
      <c r="E125" s="119"/>
      <c r="F125" s="116"/>
      <c r="G125" s="100"/>
      <c r="H125" s="116"/>
      <c r="I125" s="116"/>
      <c r="J125" s="116" t="s">
        <v>343</v>
      </c>
      <c r="K125" s="238" t="s">
        <v>1385</v>
      </c>
      <c r="L125" s="116"/>
      <c r="M125" s="119"/>
    </row>
    <row r="126" spans="1:13" s="94" customFormat="1" ht="18.75">
      <c r="A126" s="122"/>
      <c r="B126" s="124"/>
      <c r="C126" s="123" t="s">
        <v>1454</v>
      </c>
      <c r="D126" s="124" t="s">
        <v>376</v>
      </c>
      <c r="E126" s="125"/>
      <c r="F126" s="124"/>
      <c r="G126" s="123"/>
      <c r="H126" s="124"/>
      <c r="I126" s="124"/>
      <c r="J126" s="124"/>
      <c r="K126" s="124" t="s">
        <v>1109</v>
      </c>
      <c r="L126" s="124"/>
      <c r="M126" s="119"/>
    </row>
    <row r="127" spans="1:13" s="91" customFormat="1" ht="18.75">
      <c r="A127" s="543"/>
      <c r="B127" s="88"/>
      <c r="C127" s="88"/>
      <c r="D127" s="88"/>
      <c r="E127" s="543"/>
      <c r="F127" s="88"/>
      <c r="G127" s="88"/>
      <c r="H127" s="88"/>
      <c r="I127" s="88"/>
      <c r="J127" s="88"/>
      <c r="K127" s="88"/>
      <c r="L127" s="88"/>
      <c r="M127" s="543"/>
    </row>
    <row r="128" spans="1:13" s="91" customFormat="1" ht="18.75">
      <c r="A128" s="556"/>
      <c r="B128" s="88"/>
      <c r="C128" s="88"/>
      <c r="D128" s="88"/>
      <c r="E128" s="556"/>
      <c r="F128" s="88"/>
      <c r="G128" s="88"/>
      <c r="H128" s="88"/>
      <c r="I128" s="88"/>
      <c r="J128" s="88"/>
      <c r="K128" s="88"/>
      <c r="L128" s="88"/>
      <c r="M128" s="556"/>
    </row>
    <row r="129" spans="1:12" ht="18.75">
      <c r="A129" s="728" t="s">
        <v>1520</v>
      </c>
      <c r="B129" s="728"/>
      <c r="C129" s="728"/>
      <c r="D129" s="728"/>
      <c r="E129" s="728"/>
      <c r="F129" s="728"/>
      <c r="G129" s="728"/>
      <c r="H129" s="728"/>
      <c r="I129" s="728"/>
      <c r="J129" s="728"/>
      <c r="K129" s="728"/>
      <c r="L129" s="728"/>
    </row>
    <row r="130" spans="1:12" ht="18.75">
      <c r="A130" s="556"/>
      <c r="B130" s="556"/>
      <c r="C130" s="556"/>
      <c r="D130" s="556"/>
      <c r="E130" s="556"/>
      <c r="F130" s="556"/>
      <c r="G130" s="556"/>
      <c r="H130" s="556"/>
      <c r="I130" s="556"/>
      <c r="J130" s="556"/>
      <c r="K130" s="556"/>
      <c r="L130" s="556"/>
    </row>
    <row r="131" spans="1:12" ht="18.75">
      <c r="A131" s="543"/>
      <c r="B131" s="543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</row>
    <row r="132" spans="1:12" s="20" customFormat="1" ht="18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71" t="s">
        <v>689</v>
      </c>
      <c r="L132" s="2"/>
    </row>
    <row r="133" spans="1:12" s="3" customFormat="1" ht="18.75">
      <c r="A133" s="66" t="s">
        <v>699</v>
      </c>
      <c r="B133" s="544"/>
      <c r="C133" s="544"/>
      <c r="D133" s="544"/>
      <c r="E133" s="544"/>
      <c r="F133" s="544"/>
      <c r="G133" s="544"/>
      <c r="H133" s="544"/>
      <c r="I133" s="544"/>
      <c r="J133" s="544"/>
      <c r="K133" s="544"/>
      <c r="L133" s="544"/>
    </row>
    <row r="134" ht="18.75">
      <c r="A134" s="66" t="s">
        <v>537</v>
      </c>
    </row>
    <row r="135" spans="1:12" s="20" customFormat="1" ht="18.75">
      <c r="A135" s="779" t="s">
        <v>0</v>
      </c>
      <c r="B135" s="779" t="s">
        <v>1</v>
      </c>
      <c r="C135" s="779" t="s">
        <v>2</v>
      </c>
      <c r="D135" s="67" t="s">
        <v>3</v>
      </c>
      <c r="E135" s="790" t="s">
        <v>329</v>
      </c>
      <c r="F135" s="791"/>
      <c r="G135" s="791"/>
      <c r="H135" s="791"/>
      <c r="I135" s="792"/>
      <c r="J135" s="67" t="s">
        <v>224</v>
      </c>
      <c r="K135" s="800" t="s">
        <v>1151</v>
      </c>
      <c r="L135" s="794" t="s">
        <v>473</v>
      </c>
    </row>
    <row r="136" spans="1:12" s="20" customFormat="1" ht="18.75">
      <c r="A136" s="780"/>
      <c r="B136" s="780"/>
      <c r="C136" s="780"/>
      <c r="D136" s="69" t="s">
        <v>6</v>
      </c>
      <c r="E136" s="278">
        <v>2561</v>
      </c>
      <c r="F136" s="67">
        <v>2562</v>
      </c>
      <c r="G136" s="517">
        <v>2563</v>
      </c>
      <c r="H136" s="517">
        <v>2564</v>
      </c>
      <c r="I136" s="517">
        <v>2565</v>
      </c>
      <c r="J136" s="69" t="s">
        <v>225</v>
      </c>
      <c r="K136" s="801"/>
      <c r="L136" s="795"/>
    </row>
    <row r="137" spans="1:12" s="22" customFormat="1" ht="18.75">
      <c r="A137" s="781"/>
      <c r="B137" s="781"/>
      <c r="C137" s="781"/>
      <c r="D137" s="73"/>
      <c r="E137" s="74" t="s">
        <v>8</v>
      </c>
      <c r="F137" s="75" t="s">
        <v>8</v>
      </c>
      <c r="G137" s="76" t="s">
        <v>8</v>
      </c>
      <c r="H137" s="76" t="s">
        <v>8</v>
      </c>
      <c r="I137" s="76" t="s">
        <v>8</v>
      </c>
      <c r="J137" s="75"/>
      <c r="K137" s="802"/>
      <c r="L137" s="796"/>
    </row>
    <row r="138" spans="1:13" s="94" customFormat="1" ht="18.75">
      <c r="A138" s="110">
        <v>26</v>
      </c>
      <c r="B138" s="111" t="s">
        <v>1375</v>
      </c>
      <c r="C138" s="111" t="s">
        <v>1402</v>
      </c>
      <c r="D138" s="111" t="s">
        <v>1376</v>
      </c>
      <c r="E138" s="321">
        <v>50000</v>
      </c>
      <c r="F138" s="321">
        <v>50000</v>
      </c>
      <c r="G138" s="321">
        <v>50000</v>
      </c>
      <c r="H138" s="321">
        <v>50000</v>
      </c>
      <c r="I138" s="321">
        <v>50000</v>
      </c>
      <c r="J138" s="111" t="s">
        <v>504</v>
      </c>
      <c r="K138" s="675" t="s">
        <v>1377</v>
      </c>
      <c r="L138" s="110" t="s">
        <v>319</v>
      </c>
      <c r="M138" s="119"/>
    </row>
    <row r="139" spans="1:13" s="94" customFormat="1" ht="18.75">
      <c r="A139" s="115"/>
      <c r="B139" s="116" t="s">
        <v>1288</v>
      </c>
      <c r="C139" s="100" t="s">
        <v>1104</v>
      </c>
      <c r="D139" s="116" t="s">
        <v>374</v>
      </c>
      <c r="E139" s="119"/>
      <c r="F139" s="116"/>
      <c r="G139" s="100"/>
      <c r="H139" s="116"/>
      <c r="I139" s="116"/>
      <c r="J139" s="116" t="s">
        <v>343</v>
      </c>
      <c r="K139" s="238" t="s">
        <v>1378</v>
      </c>
      <c r="L139" s="116"/>
      <c r="M139" s="119"/>
    </row>
    <row r="140" spans="1:13" s="94" customFormat="1" ht="18.75">
      <c r="A140" s="122"/>
      <c r="B140" s="116" t="s">
        <v>1374</v>
      </c>
      <c r="C140" s="123"/>
      <c r="D140" s="124" t="s">
        <v>376</v>
      </c>
      <c r="E140" s="125"/>
      <c r="F140" s="124"/>
      <c r="G140" s="123"/>
      <c r="H140" s="124"/>
      <c r="I140" s="124"/>
      <c r="J140" s="124"/>
      <c r="K140" s="124"/>
      <c r="L140" s="124"/>
      <c r="M140" s="119"/>
    </row>
    <row r="141" spans="1:12" s="97" customFormat="1" ht="18.75">
      <c r="A141" s="110">
        <v>27</v>
      </c>
      <c r="B141" s="146" t="s">
        <v>538</v>
      </c>
      <c r="C141" s="683" t="s">
        <v>1450</v>
      </c>
      <c r="D141" s="684" t="s">
        <v>1156</v>
      </c>
      <c r="E141" s="245">
        <v>40000</v>
      </c>
      <c r="F141" s="344">
        <v>40000</v>
      </c>
      <c r="G141" s="245">
        <v>40000</v>
      </c>
      <c r="H141" s="272">
        <v>40000</v>
      </c>
      <c r="I141" s="245">
        <v>40000</v>
      </c>
      <c r="J141" s="120" t="s">
        <v>226</v>
      </c>
      <c r="K141" s="806" t="s">
        <v>1147</v>
      </c>
      <c r="L141" s="110" t="s">
        <v>319</v>
      </c>
    </row>
    <row r="142" spans="1:12" s="97" customFormat="1" ht="18.75">
      <c r="A142" s="115"/>
      <c r="B142" s="100" t="s">
        <v>1444</v>
      </c>
      <c r="C142" s="116" t="s">
        <v>1451</v>
      </c>
      <c r="D142" s="100"/>
      <c r="E142" s="678"/>
      <c r="F142" s="679"/>
      <c r="G142" s="678"/>
      <c r="H142" s="679"/>
      <c r="I142" s="678"/>
      <c r="J142" s="115" t="s">
        <v>227</v>
      </c>
      <c r="K142" s="807"/>
      <c r="L142" s="115"/>
    </row>
    <row r="143" spans="1:12" s="97" customFormat="1" ht="18.75">
      <c r="A143" s="115"/>
      <c r="B143" s="100" t="s">
        <v>1445</v>
      </c>
      <c r="C143" s="116" t="s">
        <v>1449</v>
      </c>
      <c r="D143" s="100"/>
      <c r="E143" s="678"/>
      <c r="F143" s="679"/>
      <c r="G143" s="678"/>
      <c r="H143" s="679"/>
      <c r="I143" s="678"/>
      <c r="J143" s="115" t="s">
        <v>228</v>
      </c>
      <c r="K143" s="807"/>
      <c r="L143" s="115"/>
    </row>
    <row r="144" spans="1:12" s="97" customFormat="1" ht="18.75">
      <c r="A144" s="115"/>
      <c r="B144" s="100" t="s">
        <v>1446</v>
      </c>
      <c r="C144" s="116"/>
      <c r="D144" s="100"/>
      <c r="E144" s="678"/>
      <c r="F144" s="679"/>
      <c r="G144" s="678"/>
      <c r="H144" s="679"/>
      <c r="I144" s="678"/>
      <c r="J144" s="116"/>
      <c r="K144" s="807"/>
      <c r="L144" s="115"/>
    </row>
    <row r="145" spans="1:12" s="97" customFormat="1" ht="18.75">
      <c r="A145" s="115"/>
      <c r="B145" s="100" t="s">
        <v>396</v>
      </c>
      <c r="C145" s="116"/>
      <c r="D145" s="100"/>
      <c r="E145" s="678"/>
      <c r="F145" s="679"/>
      <c r="G145" s="678"/>
      <c r="H145" s="679"/>
      <c r="I145" s="678"/>
      <c r="J145" s="124"/>
      <c r="K145" s="667"/>
      <c r="L145" s="115"/>
    </row>
    <row r="146" spans="1:12" s="97" customFormat="1" ht="18.75">
      <c r="A146" s="110">
        <v>28</v>
      </c>
      <c r="B146" s="146" t="s">
        <v>538</v>
      </c>
      <c r="C146" s="683" t="s">
        <v>1447</v>
      </c>
      <c r="D146" s="684" t="s">
        <v>1156</v>
      </c>
      <c r="E146" s="112">
        <v>30000</v>
      </c>
      <c r="F146" s="685">
        <v>30000</v>
      </c>
      <c r="G146" s="112">
        <v>30000</v>
      </c>
      <c r="H146" s="112">
        <v>30000</v>
      </c>
      <c r="I146" s="112">
        <v>30000</v>
      </c>
      <c r="J146" s="120" t="s">
        <v>226</v>
      </c>
      <c r="K146" s="816" t="s">
        <v>1147</v>
      </c>
      <c r="L146" s="110" t="s">
        <v>319</v>
      </c>
    </row>
    <row r="147" spans="1:12" s="97" customFormat="1" ht="18.75">
      <c r="A147" s="115"/>
      <c r="B147" s="100" t="s">
        <v>540</v>
      </c>
      <c r="C147" s="116" t="s">
        <v>1448</v>
      </c>
      <c r="D147" s="116"/>
      <c r="E147" s="118"/>
      <c r="F147" s="100"/>
      <c r="G147" s="116"/>
      <c r="H147" s="116"/>
      <c r="I147" s="116"/>
      <c r="J147" s="115" t="s">
        <v>227</v>
      </c>
      <c r="K147" s="817"/>
      <c r="L147" s="116"/>
    </row>
    <row r="148" spans="1:12" s="97" customFormat="1" ht="18.75">
      <c r="A148" s="115"/>
      <c r="B148" s="100" t="s">
        <v>836</v>
      </c>
      <c r="C148" s="116" t="s">
        <v>1449</v>
      </c>
      <c r="D148" s="117"/>
      <c r="E148" s="118"/>
      <c r="F148" s="100"/>
      <c r="G148" s="116"/>
      <c r="H148" s="116"/>
      <c r="I148" s="116"/>
      <c r="J148" s="115" t="s">
        <v>228</v>
      </c>
      <c r="K148" s="817"/>
      <c r="L148" s="115"/>
    </row>
    <row r="149" spans="1:12" s="97" customFormat="1" ht="18.75">
      <c r="A149" s="115"/>
      <c r="B149" s="100" t="s">
        <v>1145</v>
      </c>
      <c r="C149" s="116"/>
      <c r="D149" s="119"/>
      <c r="E149" s="118"/>
      <c r="F149" s="100"/>
      <c r="G149" s="116"/>
      <c r="H149" s="116"/>
      <c r="I149" s="116"/>
      <c r="J149" s="116"/>
      <c r="K149" s="817"/>
      <c r="L149" s="115"/>
    </row>
    <row r="150" spans="1:12" s="94" customFormat="1" ht="18.75">
      <c r="A150" s="122"/>
      <c r="B150" s="123" t="s">
        <v>1146</v>
      </c>
      <c r="C150" s="124"/>
      <c r="D150" s="125"/>
      <c r="E150" s="126"/>
      <c r="F150" s="123"/>
      <c r="G150" s="124"/>
      <c r="H150" s="124"/>
      <c r="I150" s="124"/>
      <c r="J150" s="124"/>
      <c r="K150" s="818"/>
      <c r="L150" s="122"/>
    </row>
    <row r="154" spans="1:12" ht="18.75">
      <c r="A154" s="728" t="s">
        <v>1523</v>
      </c>
      <c r="B154" s="728"/>
      <c r="C154" s="728"/>
      <c r="D154" s="728"/>
      <c r="E154" s="728"/>
      <c r="F154" s="728"/>
      <c r="G154" s="728"/>
      <c r="H154" s="728"/>
      <c r="I154" s="728"/>
      <c r="J154" s="728"/>
      <c r="K154" s="728"/>
      <c r="L154" s="728"/>
    </row>
    <row r="155" spans="1:12" ht="18.75">
      <c r="A155" s="556"/>
      <c r="B155" s="556"/>
      <c r="C155" s="556"/>
      <c r="D155" s="556"/>
      <c r="E155" s="556"/>
      <c r="F155" s="556"/>
      <c r="G155" s="556"/>
      <c r="H155" s="556"/>
      <c r="I155" s="556"/>
      <c r="J155" s="556"/>
      <c r="K155" s="556"/>
      <c r="L155" s="556"/>
    </row>
    <row r="157" spans="1:12" s="20" customFormat="1" ht="18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71" t="s">
        <v>689</v>
      </c>
      <c r="L157" s="2"/>
    </row>
    <row r="158" spans="1:12" s="3" customFormat="1" ht="18.75">
      <c r="A158" s="66" t="s">
        <v>699</v>
      </c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</row>
    <row r="159" ht="18.75">
      <c r="A159" s="66" t="s">
        <v>537</v>
      </c>
    </row>
    <row r="160" spans="1:12" s="20" customFormat="1" ht="18.75">
      <c r="A160" s="779" t="s">
        <v>0</v>
      </c>
      <c r="B160" s="779" t="s">
        <v>1</v>
      </c>
      <c r="C160" s="779" t="s">
        <v>2</v>
      </c>
      <c r="D160" s="67" t="s">
        <v>3</v>
      </c>
      <c r="E160" s="790" t="s">
        <v>329</v>
      </c>
      <c r="F160" s="791"/>
      <c r="G160" s="791"/>
      <c r="H160" s="791"/>
      <c r="I160" s="792"/>
      <c r="J160" s="67" t="s">
        <v>224</v>
      </c>
      <c r="K160" s="800" t="s">
        <v>1151</v>
      </c>
      <c r="L160" s="794" t="s">
        <v>473</v>
      </c>
    </row>
    <row r="161" spans="1:12" s="20" customFormat="1" ht="18.75">
      <c r="A161" s="780"/>
      <c r="B161" s="780"/>
      <c r="C161" s="780"/>
      <c r="D161" s="69" t="s">
        <v>6</v>
      </c>
      <c r="E161" s="545">
        <v>2561</v>
      </c>
      <c r="F161" s="67">
        <v>2562</v>
      </c>
      <c r="G161" s="546">
        <v>2563</v>
      </c>
      <c r="H161" s="546">
        <v>2564</v>
      </c>
      <c r="I161" s="546">
        <v>2565</v>
      </c>
      <c r="J161" s="69" t="s">
        <v>225</v>
      </c>
      <c r="K161" s="801"/>
      <c r="L161" s="795"/>
    </row>
    <row r="162" spans="1:12" s="22" customFormat="1" ht="18.75">
      <c r="A162" s="781"/>
      <c r="B162" s="781"/>
      <c r="C162" s="781"/>
      <c r="D162" s="73"/>
      <c r="E162" s="74" t="s">
        <v>8</v>
      </c>
      <c r="F162" s="75" t="s">
        <v>8</v>
      </c>
      <c r="G162" s="76" t="s">
        <v>8</v>
      </c>
      <c r="H162" s="76" t="s">
        <v>8</v>
      </c>
      <c r="I162" s="76" t="s">
        <v>8</v>
      </c>
      <c r="J162" s="75"/>
      <c r="K162" s="802"/>
      <c r="L162" s="796"/>
    </row>
    <row r="163" spans="1:12" ht="18.75">
      <c r="A163" s="150">
        <v>29</v>
      </c>
      <c r="B163" s="2" t="s">
        <v>696</v>
      </c>
      <c r="C163" s="13" t="s">
        <v>230</v>
      </c>
      <c r="D163" s="62" t="s">
        <v>1156</v>
      </c>
      <c r="E163" s="341">
        <v>1500000</v>
      </c>
      <c r="F163" s="342">
        <v>1500000</v>
      </c>
      <c r="G163" s="341">
        <v>1500000</v>
      </c>
      <c r="H163" s="341">
        <v>1500000</v>
      </c>
      <c r="I163" s="341">
        <v>1500000</v>
      </c>
      <c r="J163" s="296" t="s">
        <v>226</v>
      </c>
      <c r="K163" s="809" t="s">
        <v>1148</v>
      </c>
      <c r="L163" s="151" t="s">
        <v>319</v>
      </c>
    </row>
    <row r="164" spans="1:12" ht="18.75">
      <c r="A164" s="151"/>
      <c r="B164" s="2" t="s">
        <v>1379</v>
      </c>
      <c r="C164" s="17" t="s">
        <v>229</v>
      </c>
      <c r="D164" s="14"/>
      <c r="E164" s="17"/>
      <c r="G164" s="17"/>
      <c r="H164" s="17"/>
      <c r="I164" s="17"/>
      <c r="J164" s="151" t="s">
        <v>227</v>
      </c>
      <c r="K164" s="810"/>
      <c r="L164" s="17"/>
    </row>
    <row r="165" spans="1:12" ht="18.75">
      <c r="A165" s="151"/>
      <c r="B165" s="20" t="s">
        <v>1380</v>
      </c>
      <c r="C165" s="17"/>
      <c r="D165" s="331"/>
      <c r="E165" s="17"/>
      <c r="F165" s="20"/>
      <c r="G165" s="17"/>
      <c r="H165" s="17"/>
      <c r="I165" s="17"/>
      <c r="J165" s="151" t="s">
        <v>228</v>
      </c>
      <c r="K165" s="810"/>
      <c r="L165" s="17"/>
    </row>
    <row r="166" spans="1:12" s="501" customFormat="1" ht="18.75">
      <c r="A166" s="152"/>
      <c r="B166" s="12" t="s">
        <v>187</v>
      </c>
      <c r="C166" s="10"/>
      <c r="D166" s="24"/>
      <c r="E166" s="10"/>
      <c r="F166" s="12"/>
      <c r="G166" s="10"/>
      <c r="H166" s="10"/>
      <c r="I166" s="10"/>
      <c r="J166" s="152"/>
      <c r="K166" s="811"/>
      <c r="L166" s="10"/>
    </row>
    <row r="167" spans="1:12" s="501" customFormat="1" ht="18.75">
      <c r="A167" s="452">
        <v>30</v>
      </c>
      <c r="B167" s="453" t="s">
        <v>1381</v>
      </c>
      <c r="C167" s="461" t="s">
        <v>179</v>
      </c>
      <c r="D167" s="62" t="s">
        <v>1156</v>
      </c>
      <c r="E167" s="451"/>
      <c r="F167" s="466"/>
      <c r="G167" s="451">
        <v>40000</v>
      </c>
      <c r="H167" s="451">
        <v>40000</v>
      </c>
      <c r="I167" s="518">
        <v>40000</v>
      </c>
      <c r="J167" s="458" t="s">
        <v>262</v>
      </c>
      <c r="K167" s="816" t="s">
        <v>1147</v>
      </c>
      <c r="L167" s="452" t="s">
        <v>319</v>
      </c>
    </row>
    <row r="168" spans="1:12" s="501" customFormat="1" ht="18.75">
      <c r="A168" s="455"/>
      <c r="B168" s="88" t="s">
        <v>1382</v>
      </c>
      <c r="C168" s="456" t="s">
        <v>277</v>
      </c>
      <c r="D168" s="88"/>
      <c r="E168" s="462"/>
      <c r="F168" s="502"/>
      <c r="G168" s="462"/>
      <c r="H168" s="462"/>
      <c r="I168" s="502"/>
      <c r="J168" s="456"/>
      <c r="K168" s="817"/>
      <c r="L168" s="455"/>
    </row>
    <row r="169" spans="1:12" s="501" customFormat="1" ht="18.75">
      <c r="A169" s="455"/>
      <c r="B169" s="88" t="s">
        <v>1383</v>
      </c>
      <c r="C169" s="456" t="s">
        <v>279</v>
      </c>
      <c r="D169" s="88"/>
      <c r="E169" s="462"/>
      <c r="F169" s="502"/>
      <c r="G169" s="462"/>
      <c r="H169" s="462"/>
      <c r="I169" s="502"/>
      <c r="J169" s="456"/>
      <c r="K169" s="817"/>
      <c r="L169" s="455"/>
    </row>
    <row r="170" spans="1:12" ht="18.75">
      <c r="A170" s="160"/>
      <c r="B170" s="457" t="s">
        <v>178</v>
      </c>
      <c r="C170" s="337"/>
      <c r="D170" s="457"/>
      <c r="E170" s="463"/>
      <c r="F170" s="503"/>
      <c r="G170" s="463"/>
      <c r="H170" s="463"/>
      <c r="I170" s="503"/>
      <c r="J170" s="337"/>
      <c r="K170" s="818"/>
      <c r="L170" s="160"/>
    </row>
    <row r="181" spans="1:12" ht="18.75">
      <c r="A181" s="728" t="s">
        <v>1524</v>
      </c>
      <c r="B181" s="728"/>
      <c r="C181" s="728"/>
      <c r="D181" s="728"/>
      <c r="E181" s="728"/>
      <c r="F181" s="728"/>
      <c r="G181" s="728"/>
      <c r="H181" s="728"/>
      <c r="I181" s="728"/>
      <c r="J181" s="728"/>
      <c r="K181" s="728"/>
      <c r="L181" s="728"/>
    </row>
    <row r="184" spans="2:10" ht="18.75">
      <c r="B184" s="401" t="e">
        <f>E184</f>
        <v>#REF!</v>
      </c>
      <c r="E184" s="401" t="e">
        <f>SUM(E12+E15+E18+#REF!+E21+E34+E37+E41+E44+E47+E59+E61+E64+E68+E71+E74+E86+E89+E92+E94+#REF!+E112+E115+E118+E121+E124+E138+E141+E146+E163)</f>
        <v>#REF!</v>
      </c>
      <c r="F184" s="401" t="e">
        <f>SUM(F12+F15+F18+#REF!+F21+F34+F37+F41+F44+F47+F59+F61+F64+F68+F71+F74+F86+F89+F92+F94+#REF!+F112+F115+F118+F121+F124+F138+F141+F146+F163)</f>
        <v>#REF!</v>
      </c>
      <c r="G184" s="401" t="e">
        <f>SUM(G12+G15+G18+#REF!+G21+G34+G37+G41+G44+G47+G59+G61+G64+G68+G71+G74+G86+G89+G92+G94+#REF!+G112+G115+G118+G121+G124+G138+G141+G146+G163+G167)</f>
        <v>#REF!</v>
      </c>
      <c r="H184" s="401" t="e">
        <f>SUM(H12+H15+H18+#REF!+H21+H34+H37+H41+H44+H47+H59+H61+H64+H68+H71+H74+H86+H89+H92+H94+#REF!+H112+H115+H118+H121+H124+H138+H141+H146+H163+H167)</f>
        <v>#REF!</v>
      </c>
      <c r="I184" s="401" t="e">
        <f>SUM(I12+I15+I18+#REF!+I21+I34+I37+I41+I44+I47+I59+I61+I64+I68+I71+I74+I86+I89+I92+I94+#REF!+I112+I115+I118+I121+I124+I138+I141+I146+I163+I167)</f>
        <v>#REF!</v>
      </c>
      <c r="J184" s="401"/>
    </row>
    <row r="185" ht="18.75">
      <c r="B185" s="401" t="e">
        <f>F184</f>
        <v>#REF!</v>
      </c>
    </row>
    <row r="186" ht="18.75">
      <c r="B186" s="401" t="e">
        <f>G184</f>
        <v>#REF!</v>
      </c>
    </row>
    <row r="187" ht="18.75">
      <c r="B187" s="401" t="e">
        <f>H184</f>
        <v>#REF!</v>
      </c>
    </row>
    <row r="188" ht="18.75">
      <c r="B188" s="401" t="e">
        <f>I184</f>
        <v>#REF!</v>
      </c>
    </row>
    <row r="189" spans="1:12" s="20" customFormat="1" ht="18.75">
      <c r="A189" s="2"/>
      <c r="B189" s="401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8.75">
      <c r="A190" s="267"/>
      <c r="B190" s="161"/>
      <c r="C190" s="20">
        <v>3.7</v>
      </c>
      <c r="D190" s="267"/>
      <c r="E190" s="161"/>
      <c r="F190" s="161"/>
      <c r="G190" s="161"/>
      <c r="H190" s="161"/>
      <c r="I190" s="161"/>
      <c r="J190" s="20"/>
      <c r="K190" s="20"/>
      <c r="L190" s="267"/>
    </row>
  </sheetData>
  <sheetProtection/>
  <mergeCells count="58">
    <mergeCell ref="K167:K170"/>
    <mergeCell ref="A135:A137"/>
    <mergeCell ref="B135:B137"/>
    <mergeCell ref="C135:C137"/>
    <mergeCell ref="A181:L181"/>
    <mergeCell ref="A2:L2"/>
    <mergeCell ref="A3:L3"/>
    <mergeCell ref="A4:L4"/>
    <mergeCell ref="A5:L5"/>
    <mergeCell ref="A6:L6"/>
    <mergeCell ref="A55:D55"/>
    <mergeCell ref="A27:L27"/>
    <mergeCell ref="L31:L33"/>
    <mergeCell ref="A154:L154"/>
    <mergeCell ref="L135:L137"/>
    <mergeCell ref="E135:I135"/>
    <mergeCell ref="K146:K150"/>
    <mergeCell ref="K141:K144"/>
    <mergeCell ref="E31:I31"/>
    <mergeCell ref="B83:B85"/>
    <mergeCell ref="K163:K166"/>
    <mergeCell ref="K135:K137"/>
    <mergeCell ref="A8:D8"/>
    <mergeCell ref="A9:A11"/>
    <mergeCell ref="B9:B11"/>
    <mergeCell ref="C9:C11"/>
    <mergeCell ref="E9:I9"/>
    <mergeCell ref="A52:L52"/>
    <mergeCell ref="A25:L25"/>
    <mergeCell ref="C31:C33"/>
    <mergeCell ref="L9:L11"/>
    <mergeCell ref="L56:L58"/>
    <mergeCell ref="A129:L129"/>
    <mergeCell ref="A160:A162"/>
    <mergeCell ref="B160:B162"/>
    <mergeCell ref="C160:C162"/>
    <mergeCell ref="E160:I160"/>
    <mergeCell ref="K160:K162"/>
    <mergeCell ref="L160:L162"/>
    <mergeCell ref="A83:A85"/>
    <mergeCell ref="C83:C85"/>
    <mergeCell ref="E83:I83"/>
    <mergeCell ref="L83:L85"/>
    <mergeCell ref="B56:B58"/>
    <mergeCell ref="A78:L78"/>
    <mergeCell ref="A56:A58"/>
    <mergeCell ref="C56:C58"/>
    <mergeCell ref="E56:I56"/>
    <mergeCell ref="A109:A111"/>
    <mergeCell ref="B109:B111"/>
    <mergeCell ref="C109:C111"/>
    <mergeCell ref="E109:I109"/>
    <mergeCell ref="L109:L111"/>
    <mergeCell ref="A30:D30"/>
    <mergeCell ref="A31:A33"/>
    <mergeCell ref="B31:B33"/>
    <mergeCell ref="A103:L103"/>
    <mergeCell ref="A82:D82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L30"/>
  <sheetViews>
    <sheetView view="pageBreakPreview" zoomScaleSheetLayoutView="100" zoomScalePageLayoutView="0" workbookViewId="0" topLeftCell="A1">
      <selection activeCell="A7" sqref="A7:L7"/>
    </sheetView>
  </sheetViews>
  <sheetFormatPr defaultColWidth="9.140625" defaultRowHeight="15"/>
  <cols>
    <col min="1" max="1" width="3.8515625" style="2" customWidth="1"/>
    <col min="2" max="2" width="16.421875" style="2" customWidth="1"/>
    <col min="3" max="3" width="13.28125" style="2" customWidth="1"/>
    <col min="4" max="4" width="10.421875" style="2" customWidth="1"/>
    <col min="5" max="5" width="11.85156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140625" style="2" customWidth="1"/>
    <col min="10" max="10" width="8.7109375" style="2" customWidth="1"/>
    <col min="11" max="11" width="13.57421875" style="2" customWidth="1"/>
    <col min="12" max="12" width="9.421875" style="2" customWidth="1"/>
    <col min="13" max="16" width="0" style="2" hidden="1" customWidth="1"/>
    <col min="17" max="16384" width="9.00390625" style="2" customWidth="1"/>
  </cols>
  <sheetData>
    <row r="1" spans="1:9" s="20" customFormat="1" ht="18.75">
      <c r="A1" s="331"/>
      <c r="D1" s="331"/>
      <c r="E1" s="87"/>
      <c r="F1" s="87"/>
      <c r="G1" s="87"/>
      <c r="H1" s="87"/>
      <c r="I1" s="87"/>
    </row>
    <row r="3" spans="1:12" s="20" customFormat="1" ht="18.75">
      <c r="A3" s="331"/>
      <c r="D3" s="331"/>
      <c r="E3" s="331"/>
      <c r="K3" s="371" t="s">
        <v>689</v>
      </c>
      <c r="L3" s="540"/>
    </row>
    <row r="4" spans="1:12" ht="18.75">
      <c r="A4" s="788" t="s">
        <v>222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1143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ht="18.75">
      <c r="A6" s="788" t="s">
        <v>223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</row>
    <row r="7" spans="1:12" s="66" customFormat="1" ht="18.75">
      <c r="A7" s="789" t="s">
        <v>1582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89" customFormat="1" ht="18.75">
      <c r="A8" s="789" t="s">
        <v>679</v>
      </c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</row>
    <row r="9" spans="1:12" s="97" customFormat="1" ht="18.75">
      <c r="A9" s="66" t="s">
        <v>699</v>
      </c>
      <c r="B9" s="94"/>
      <c r="C9" s="94"/>
      <c r="D9" s="95"/>
      <c r="E9" s="95"/>
      <c r="F9" s="95"/>
      <c r="G9" s="95"/>
      <c r="H9" s="95"/>
      <c r="I9" s="95"/>
      <c r="J9" s="95"/>
      <c r="K9" s="95"/>
      <c r="L9" s="96"/>
    </row>
    <row r="10" spans="1:12" s="97" customFormat="1" ht="18.75">
      <c r="A10" s="813" t="s">
        <v>1248</v>
      </c>
      <c r="B10" s="813"/>
      <c r="C10" s="813"/>
      <c r="D10" s="813"/>
      <c r="E10" s="94"/>
      <c r="F10" s="94"/>
      <c r="G10" s="94"/>
      <c r="H10" s="94"/>
      <c r="I10" s="94"/>
      <c r="J10" s="94"/>
      <c r="K10" s="94"/>
      <c r="L10" s="94"/>
    </row>
    <row r="11" spans="1:12" s="100" customFormat="1" ht="18.75">
      <c r="A11" s="764" t="s">
        <v>0</v>
      </c>
      <c r="B11" s="764" t="s">
        <v>1</v>
      </c>
      <c r="C11" s="764" t="s">
        <v>2</v>
      </c>
      <c r="D11" s="98" t="s">
        <v>3</v>
      </c>
      <c r="E11" s="760" t="s">
        <v>329</v>
      </c>
      <c r="F11" s="761"/>
      <c r="G11" s="761"/>
      <c r="H11" s="761"/>
      <c r="I11" s="762"/>
      <c r="J11" s="98" t="s">
        <v>224</v>
      </c>
      <c r="K11" s="99" t="s">
        <v>5</v>
      </c>
      <c r="L11" s="794" t="s">
        <v>473</v>
      </c>
    </row>
    <row r="12" spans="1:12" s="100" customFormat="1" ht="18.75">
      <c r="A12" s="814"/>
      <c r="B12" s="814"/>
      <c r="C12" s="814"/>
      <c r="D12" s="101" t="s">
        <v>845</v>
      </c>
      <c r="E12" s="102">
        <v>2561</v>
      </c>
      <c r="F12" s="304">
        <v>2562</v>
      </c>
      <c r="G12" s="98">
        <v>2563</v>
      </c>
      <c r="H12" s="103">
        <v>2564</v>
      </c>
      <c r="I12" s="103">
        <v>2565</v>
      </c>
      <c r="J12" s="101" t="s">
        <v>225</v>
      </c>
      <c r="K12" s="104" t="s">
        <v>7</v>
      </c>
      <c r="L12" s="795"/>
    </row>
    <row r="13" spans="1:12" s="100" customFormat="1" ht="18.75">
      <c r="A13" s="815"/>
      <c r="B13" s="815"/>
      <c r="C13" s="815"/>
      <c r="D13" s="108" t="s">
        <v>846</v>
      </c>
      <c r="E13" s="106" t="s">
        <v>8</v>
      </c>
      <c r="F13" s="106" t="s">
        <v>8</v>
      </c>
      <c r="G13" s="108" t="s">
        <v>8</v>
      </c>
      <c r="H13" s="107" t="s">
        <v>8</v>
      </c>
      <c r="I13" s="107" t="s">
        <v>8</v>
      </c>
      <c r="J13" s="108"/>
      <c r="K13" s="109"/>
      <c r="L13" s="796"/>
    </row>
    <row r="14" spans="1:12" s="20" customFormat="1" ht="18.75">
      <c r="A14" s="150">
        <v>1</v>
      </c>
      <c r="B14" s="58" t="s">
        <v>1245</v>
      </c>
      <c r="C14" s="13" t="s">
        <v>1238</v>
      </c>
      <c r="D14" s="150" t="s">
        <v>26</v>
      </c>
      <c r="E14" s="295">
        <v>10000000</v>
      </c>
      <c r="F14" s="295">
        <v>10000000</v>
      </c>
      <c r="G14" s="295">
        <v>10000000</v>
      </c>
      <c r="H14" s="295">
        <v>10000000</v>
      </c>
      <c r="I14" s="295">
        <v>10000000</v>
      </c>
      <c r="J14" s="295" t="s">
        <v>263</v>
      </c>
      <c r="K14" s="58" t="s">
        <v>27</v>
      </c>
      <c r="L14" s="150" t="s">
        <v>318</v>
      </c>
    </row>
    <row r="15" spans="1:12" s="20" customFormat="1" ht="18.75">
      <c r="A15" s="151"/>
      <c r="B15" s="20" t="s">
        <v>1246</v>
      </c>
      <c r="C15" s="17" t="s">
        <v>1249</v>
      </c>
      <c r="D15" s="331" t="s">
        <v>21</v>
      </c>
      <c r="E15" s="34"/>
      <c r="F15" s="19"/>
      <c r="G15" s="18"/>
      <c r="H15" s="35"/>
      <c r="I15" s="35"/>
      <c r="J15" s="17" t="s">
        <v>254</v>
      </c>
      <c r="K15" s="20" t="s">
        <v>28</v>
      </c>
      <c r="L15" s="151" t="s">
        <v>245</v>
      </c>
    </row>
    <row r="16" spans="1:12" s="20" customFormat="1" ht="18.75">
      <c r="A16" s="151"/>
      <c r="B16" s="20" t="s">
        <v>1244</v>
      </c>
      <c r="C16" s="17" t="s">
        <v>1250</v>
      </c>
      <c r="D16" s="331"/>
      <c r="E16" s="34"/>
      <c r="F16" s="19"/>
      <c r="G16" s="18"/>
      <c r="H16" s="35"/>
      <c r="I16" s="35"/>
      <c r="J16" s="17"/>
      <c r="L16" s="151"/>
    </row>
    <row r="17" spans="1:12" s="20" customFormat="1" ht="18.75">
      <c r="A17" s="152"/>
      <c r="B17" s="12" t="s">
        <v>1247</v>
      </c>
      <c r="C17" s="10" t="s">
        <v>1251</v>
      </c>
      <c r="D17" s="24"/>
      <c r="E17" s="297"/>
      <c r="F17" s="306"/>
      <c r="G17" s="297"/>
      <c r="H17" s="297"/>
      <c r="I17" s="297"/>
      <c r="J17" s="297"/>
      <c r="K17" s="12"/>
      <c r="L17" s="10"/>
    </row>
    <row r="18" s="20" customFormat="1" ht="18.75"/>
    <row r="19" s="20" customFormat="1" ht="18.75"/>
    <row r="20" s="20" customFormat="1" ht="18.75"/>
    <row r="21" s="20" customFormat="1" ht="18.75"/>
    <row r="22" s="20" customFormat="1" ht="18.75"/>
    <row r="23" s="20" customFormat="1" ht="18.75"/>
    <row r="24" s="20" customFormat="1" ht="18.75"/>
    <row r="25" spans="1:12" s="20" customFormat="1" ht="18.75">
      <c r="A25" s="728" t="s">
        <v>1525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</row>
    <row r="26" s="20" customFormat="1" ht="18.75"/>
    <row r="27" s="20" customFormat="1" ht="18.75"/>
    <row r="28" spans="5:9" s="20" customFormat="1" ht="18.75">
      <c r="E28" s="161">
        <f>SUM(E14)</f>
        <v>10000000</v>
      </c>
      <c r="F28" s="161">
        <f>SUM(F14)</f>
        <v>10000000</v>
      </c>
      <c r="G28" s="161">
        <f>SUM(G14)</f>
        <v>10000000</v>
      </c>
      <c r="H28" s="161">
        <f>SUM(H14)</f>
        <v>10000000</v>
      </c>
      <c r="I28" s="161">
        <f>SUM(I14)</f>
        <v>10000000</v>
      </c>
    </row>
    <row r="29" spans="1:5" s="20" customFormat="1" ht="18.75">
      <c r="A29" s="331"/>
      <c r="E29" s="331"/>
    </row>
    <row r="30" spans="1:12" s="20" customFormat="1" ht="18.75">
      <c r="A30" s="331"/>
      <c r="C30" s="20" t="s">
        <v>1455</v>
      </c>
      <c r="D30" s="331"/>
      <c r="E30" s="161"/>
      <c r="F30" s="161"/>
      <c r="G30" s="161"/>
      <c r="H30" s="161"/>
      <c r="I30" s="161"/>
      <c r="L30" s="331"/>
    </row>
  </sheetData>
  <sheetProtection/>
  <mergeCells count="12">
    <mergeCell ref="A11:A13"/>
    <mergeCell ref="B11:B13"/>
    <mergeCell ref="C11:C13"/>
    <mergeCell ref="E11:I11"/>
    <mergeCell ref="L11:L13"/>
    <mergeCell ref="A25:L25"/>
    <mergeCell ref="A4:L4"/>
    <mergeCell ref="A5:L5"/>
    <mergeCell ref="A6:L6"/>
    <mergeCell ref="A7:L7"/>
    <mergeCell ref="A8:L8"/>
    <mergeCell ref="A10:D1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2:L33"/>
  <sheetViews>
    <sheetView view="pageBreakPreview" zoomScaleSheetLayoutView="100" zoomScalePageLayoutView="0" workbookViewId="0" topLeftCell="A13">
      <selection activeCell="A6" sqref="A6:L6"/>
    </sheetView>
  </sheetViews>
  <sheetFormatPr defaultColWidth="9.140625" defaultRowHeight="15"/>
  <cols>
    <col min="1" max="1" width="3.8515625" style="2" customWidth="1"/>
    <col min="2" max="2" width="20.57421875" style="2" customWidth="1"/>
    <col min="3" max="3" width="16.00390625" style="2" customWidth="1"/>
    <col min="4" max="4" width="12.8515625" style="2" customWidth="1"/>
    <col min="5" max="5" width="9.421875" style="2" customWidth="1"/>
    <col min="6" max="6" width="9.28125" style="2" customWidth="1"/>
    <col min="7" max="7" width="9.00390625" style="2" customWidth="1"/>
    <col min="8" max="8" width="9.140625" style="2" customWidth="1"/>
    <col min="9" max="9" width="9.28125" style="2" customWidth="1"/>
    <col min="10" max="10" width="8.57421875" style="2" customWidth="1"/>
    <col min="11" max="11" width="15.140625" style="2" customWidth="1"/>
    <col min="12" max="12" width="9.00390625" style="2" customWidth="1"/>
    <col min="13" max="16384" width="9.00390625" style="2" customWidth="1"/>
  </cols>
  <sheetData>
    <row r="2" spans="11:12" ht="18.75">
      <c r="K2" s="371" t="s">
        <v>689</v>
      </c>
      <c r="L2" s="57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1583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66" customFormat="1" ht="18.75">
      <c r="A7" s="789" t="s">
        <v>680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3" customFormat="1" ht="18.75">
      <c r="A8" s="1" t="s">
        <v>754</v>
      </c>
      <c r="B8" s="2"/>
      <c r="C8" s="2"/>
      <c r="L8" s="28"/>
    </row>
    <row r="9" ht="18.75">
      <c r="A9" s="66" t="s">
        <v>558</v>
      </c>
    </row>
    <row r="10" spans="1:12" ht="18.75">
      <c r="A10" s="779" t="s">
        <v>0</v>
      </c>
      <c r="B10" s="779" t="s">
        <v>1</v>
      </c>
      <c r="C10" s="779" t="s">
        <v>2</v>
      </c>
      <c r="D10" s="800" t="s">
        <v>1260</v>
      </c>
      <c r="E10" s="782" t="s">
        <v>329</v>
      </c>
      <c r="F10" s="783"/>
      <c r="G10" s="783"/>
      <c r="H10" s="783"/>
      <c r="I10" s="784"/>
      <c r="J10" s="67" t="s">
        <v>224</v>
      </c>
      <c r="K10" s="68" t="s">
        <v>5</v>
      </c>
      <c r="L10" s="794" t="s">
        <v>473</v>
      </c>
    </row>
    <row r="11" spans="1:12" ht="18.75">
      <c r="A11" s="780"/>
      <c r="B11" s="780"/>
      <c r="C11" s="780"/>
      <c r="D11" s="801"/>
      <c r="E11" s="70">
        <v>2561</v>
      </c>
      <c r="F11" s="67">
        <v>2562</v>
      </c>
      <c r="G11" s="71">
        <v>2563</v>
      </c>
      <c r="H11" s="71">
        <v>2564</v>
      </c>
      <c r="I11" s="71">
        <v>2565</v>
      </c>
      <c r="J11" s="69" t="s">
        <v>225</v>
      </c>
      <c r="K11" s="72" t="s">
        <v>7</v>
      </c>
      <c r="L11" s="795"/>
    </row>
    <row r="12" spans="1:12" ht="18.75">
      <c r="A12" s="781"/>
      <c r="B12" s="781"/>
      <c r="C12" s="781"/>
      <c r="D12" s="802"/>
      <c r="E12" s="74" t="s">
        <v>8</v>
      </c>
      <c r="F12" s="75" t="s">
        <v>8</v>
      </c>
      <c r="G12" s="76" t="s">
        <v>8</v>
      </c>
      <c r="H12" s="76" t="s">
        <v>8</v>
      </c>
      <c r="I12" s="76" t="s">
        <v>8</v>
      </c>
      <c r="J12" s="75"/>
      <c r="K12" s="77"/>
      <c r="L12" s="796"/>
    </row>
    <row r="13" spans="1:12" ht="18.75">
      <c r="A13" s="150">
        <v>1</v>
      </c>
      <c r="B13" s="58" t="s">
        <v>1332</v>
      </c>
      <c r="C13" s="111" t="s">
        <v>876</v>
      </c>
      <c r="D13" s="110" t="s">
        <v>374</v>
      </c>
      <c r="E13" s="133">
        <v>200000</v>
      </c>
      <c r="F13" s="133">
        <v>200000</v>
      </c>
      <c r="G13" s="133">
        <v>200000</v>
      </c>
      <c r="H13" s="133">
        <v>200000</v>
      </c>
      <c r="I13" s="133">
        <v>200000</v>
      </c>
      <c r="J13" s="235" t="s">
        <v>341</v>
      </c>
      <c r="K13" s="42" t="s">
        <v>1256</v>
      </c>
      <c r="L13" s="150" t="s">
        <v>9</v>
      </c>
    </row>
    <row r="14" spans="1:12" ht="18.75">
      <c r="A14" s="151"/>
      <c r="B14" s="20" t="s">
        <v>1527</v>
      </c>
      <c r="C14" s="17" t="s">
        <v>877</v>
      </c>
      <c r="D14" s="115" t="s">
        <v>376</v>
      </c>
      <c r="E14" s="33"/>
      <c r="F14" s="33"/>
      <c r="G14" s="33"/>
      <c r="H14" s="33"/>
      <c r="I14" s="33"/>
      <c r="J14" s="116" t="s">
        <v>343</v>
      </c>
      <c r="K14" s="27" t="s">
        <v>874</v>
      </c>
      <c r="L14" s="151"/>
    </row>
    <row r="15" spans="1:12" ht="18.75">
      <c r="A15" s="152"/>
      <c r="B15" s="144"/>
      <c r="C15" s="144" t="s">
        <v>106</v>
      </c>
      <c r="D15" s="399"/>
      <c r="E15" s="81"/>
      <c r="F15" s="301"/>
      <c r="G15" s="301"/>
      <c r="H15" s="301"/>
      <c r="I15" s="301"/>
      <c r="J15" s="251"/>
      <c r="K15" s="10" t="s">
        <v>875</v>
      </c>
      <c r="L15" s="152"/>
    </row>
    <row r="16" spans="1:12" ht="18.75">
      <c r="A16" s="4">
        <v>2</v>
      </c>
      <c r="B16" s="58" t="s">
        <v>1333</v>
      </c>
      <c r="C16" s="4" t="s">
        <v>1330</v>
      </c>
      <c r="D16" s="84" t="s">
        <v>840</v>
      </c>
      <c r="E16" s="273">
        <v>300000</v>
      </c>
      <c r="F16" s="273">
        <v>300000</v>
      </c>
      <c r="G16" s="273">
        <v>300000</v>
      </c>
      <c r="H16" s="273">
        <v>300000</v>
      </c>
      <c r="I16" s="273">
        <v>300000</v>
      </c>
      <c r="J16" s="15" t="s">
        <v>234</v>
      </c>
      <c r="K16" s="58" t="s">
        <v>72</v>
      </c>
      <c r="L16" s="4" t="s">
        <v>9</v>
      </c>
    </row>
    <row r="17" spans="1:12" ht="18.75">
      <c r="A17" s="6"/>
      <c r="B17" s="20" t="s">
        <v>1334</v>
      </c>
      <c r="C17" s="151" t="s">
        <v>1331</v>
      </c>
      <c r="D17" s="29"/>
      <c r="E17" s="18"/>
      <c r="F17" s="19"/>
      <c r="G17" s="18"/>
      <c r="H17" s="18"/>
      <c r="I17" s="18"/>
      <c r="J17" s="17" t="s">
        <v>235</v>
      </c>
      <c r="K17" s="20" t="s">
        <v>73</v>
      </c>
      <c r="L17" s="17"/>
    </row>
    <row r="18" spans="1:12" ht="18.75">
      <c r="A18" s="10"/>
      <c r="B18" s="12" t="s">
        <v>427</v>
      </c>
      <c r="C18" s="10"/>
      <c r="D18" s="24"/>
      <c r="E18" s="10"/>
      <c r="F18" s="12"/>
      <c r="G18" s="10"/>
      <c r="H18" s="10"/>
      <c r="I18" s="10"/>
      <c r="J18" s="10" t="s">
        <v>1</v>
      </c>
      <c r="K18" s="12" t="s">
        <v>74</v>
      </c>
      <c r="L18" s="11"/>
    </row>
    <row r="19" spans="1:12" ht="18.75">
      <c r="A19" s="4">
        <v>3</v>
      </c>
      <c r="B19" s="2" t="s">
        <v>1335</v>
      </c>
      <c r="C19" s="13" t="s">
        <v>1324</v>
      </c>
      <c r="D19" s="4" t="s">
        <v>256</v>
      </c>
      <c r="E19" s="15">
        <v>50000</v>
      </c>
      <c r="F19" s="273">
        <v>50000</v>
      </c>
      <c r="G19" s="15">
        <v>50000</v>
      </c>
      <c r="H19" s="15">
        <v>50000</v>
      </c>
      <c r="I19" s="15">
        <v>50000</v>
      </c>
      <c r="J19" s="18" t="s">
        <v>234</v>
      </c>
      <c r="K19" s="2" t="s">
        <v>180</v>
      </c>
      <c r="L19" s="4" t="s">
        <v>9</v>
      </c>
    </row>
    <row r="20" spans="1:12" ht="18.75">
      <c r="A20" s="17"/>
      <c r="B20" s="2" t="s">
        <v>1336</v>
      </c>
      <c r="C20" s="17" t="s">
        <v>1325</v>
      </c>
      <c r="D20" s="14" t="s">
        <v>257</v>
      </c>
      <c r="E20" s="17"/>
      <c r="G20" s="17"/>
      <c r="H20" s="17"/>
      <c r="I20" s="17"/>
      <c r="J20" s="17" t="s">
        <v>235</v>
      </c>
      <c r="K20" s="2" t="s">
        <v>181</v>
      </c>
      <c r="L20" s="17"/>
    </row>
    <row r="21" spans="1:12" ht="18.75">
      <c r="A21" s="17"/>
      <c r="C21" s="17" t="s">
        <v>1326</v>
      </c>
      <c r="D21" s="14"/>
      <c r="E21" s="17"/>
      <c r="G21" s="17"/>
      <c r="H21" s="17"/>
      <c r="I21" s="17"/>
      <c r="J21" s="17" t="s">
        <v>1</v>
      </c>
      <c r="L21" s="17"/>
    </row>
    <row r="22" spans="1:12" ht="18.75">
      <c r="A22" s="4">
        <v>4</v>
      </c>
      <c r="B22" s="58" t="s">
        <v>1573</v>
      </c>
      <c r="C22" s="13" t="s">
        <v>1327</v>
      </c>
      <c r="D22" s="4" t="s">
        <v>72</v>
      </c>
      <c r="E22" s="15">
        <v>20000</v>
      </c>
      <c r="F22" s="54">
        <v>20000</v>
      </c>
      <c r="G22" s="15">
        <v>20000</v>
      </c>
      <c r="H22" s="15">
        <v>20000</v>
      </c>
      <c r="I22" s="15">
        <v>20000</v>
      </c>
      <c r="J22" s="133" t="s">
        <v>234</v>
      </c>
      <c r="K22" s="58" t="s">
        <v>72</v>
      </c>
      <c r="L22" s="4" t="s">
        <v>9</v>
      </c>
    </row>
    <row r="23" spans="1:12" ht="18.75">
      <c r="A23" s="6"/>
      <c r="B23" s="20" t="s">
        <v>1574</v>
      </c>
      <c r="C23" s="17" t="s">
        <v>1328</v>
      </c>
      <c r="D23" s="85" t="s">
        <v>255</v>
      </c>
      <c r="E23" s="17"/>
      <c r="F23" s="20"/>
      <c r="G23" s="17"/>
      <c r="H23" s="17"/>
      <c r="I23" s="17"/>
      <c r="J23" s="32" t="s">
        <v>235</v>
      </c>
      <c r="K23" s="20" t="s">
        <v>73</v>
      </c>
      <c r="L23" s="17"/>
    </row>
    <row r="24" spans="1:12" ht="18.75">
      <c r="A24" s="151"/>
      <c r="B24" s="20" t="s">
        <v>1575</v>
      </c>
      <c r="C24" s="17" t="s">
        <v>1329</v>
      </c>
      <c r="D24" s="331"/>
      <c r="E24" s="17"/>
      <c r="F24" s="20"/>
      <c r="G24" s="17"/>
      <c r="H24" s="17"/>
      <c r="I24" s="17"/>
      <c r="J24" s="32" t="s">
        <v>1</v>
      </c>
      <c r="K24" s="20" t="s">
        <v>74</v>
      </c>
      <c r="L24" s="17"/>
    </row>
    <row r="25" spans="1:12" ht="18.75">
      <c r="A25" s="11"/>
      <c r="B25" s="144" t="s">
        <v>1576</v>
      </c>
      <c r="C25" s="10"/>
      <c r="D25" s="24"/>
      <c r="E25" s="10"/>
      <c r="F25" s="12"/>
      <c r="G25" s="10"/>
      <c r="H25" s="10"/>
      <c r="I25" s="10"/>
      <c r="J25" s="83"/>
      <c r="K25" s="12"/>
      <c r="L25" s="10"/>
    </row>
    <row r="26" spans="1:12" ht="18.75">
      <c r="A26" s="728" t="s">
        <v>1526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7" spans="1:12" ht="18.75">
      <c r="A27" s="20"/>
      <c r="B27" s="20"/>
      <c r="C27" s="20"/>
      <c r="D27" s="93"/>
      <c r="E27" s="20"/>
      <c r="F27" s="20"/>
      <c r="G27" s="20"/>
      <c r="H27" s="20"/>
      <c r="I27" s="20"/>
      <c r="J27" s="20"/>
      <c r="K27" s="20"/>
      <c r="L27" s="20"/>
    </row>
    <row r="28" spans="1:12" ht="18.75">
      <c r="A28" s="20"/>
      <c r="B28" s="20"/>
      <c r="C28" s="20"/>
      <c r="D28" s="93"/>
      <c r="E28" s="20"/>
      <c r="F28" s="20"/>
      <c r="G28" s="20"/>
      <c r="H28" s="20"/>
      <c r="I28" s="20"/>
      <c r="J28" s="20"/>
      <c r="K28" s="20"/>
      <c r="L28" s="20"/>
    </row>
    <row r="29" spans="1:12" ht="18.75">
      <c r="A29" s="20"/>
      <c r="B29" s="20"/>
      <c r="C29" s="20"/>
      <c r="D29" s="93"/>
      <c r="E29" s="161">
        <f>SUM(E13:E22)</f>
        <v>570000</v>
      </c>
      <c r="F29" s="161"/>
      <c r="G29" s="161"/>
      <c r="H29" s="161"/>
      <c r="I29" s="161"/>
      <c r="J29" s="20"/>
      <c r="K29" s="20"/>
      <c r="L29" s="20"/>
    </row>
    <row r="30" spans="1:12" ht="18.75">
      <c r="A30" s="20"/>
      <c r="B30" s="20"/>
      <c r="C30" s="20"/>
      <c r="D30" s="93"/>
      <c r="E30" s="20"/>
      <c r="F30" s="20"/>
      <c r="G30" s="20"/>
      <c r="H30" s="20"/>
      <c r="I30" s="20"/>
      <c r="J30" s="20"/>
      <c r="K30" s="20"/>
      <c r="L30" s="20"/>
    </row>
    <row r="31" spans="1:12" ht="18.75">
      <c r="A31" s="20"/>
      <c r="B31" s="20"/>
      <c r="C31" s="20"/>
      <c r="D31" s="93"/>
      <c r="E31" s="20"/>
      <c r="F31" s="20"/>
      <c r="G31" s="20"/>
      <c r="H31" s="20"/>
      <c r="I31" s="20"/>
      <c r="J31" s="20"/>
      <c r="K31" s="20"/>
      <c r="L31" s="20"/>
    </row>
    <row r="32" spans="1:12" ht="18.75">
      <c r="A32" s="20"/>
      <c r="B32" s="20"/>
      <c r="C32" s="20"/>
      <c r="D32" s="93"/>
      <c r="E32" s="20"/>
      <c r="F32" s="20"/>
      <c r="G32" s="20"/>
      <c r="H32" s="20"/>
      <c r="I32" s="20"/>
      <c r="J32" s="20"/>
      <c r="K32" s="20"/>
      <c r="L32" s="20"/>
    </row>
    <row r="33" spans="1:12" ht="18.75">
      <c r="A33" s="20"/>
      <c r="B33" s="20"/>
      <c r="C33" s="20"/>
      <c r="D33" s="9"/>
      <c r="E33" s="20"/>
      <c r="F33" s="20"/>
      <c r="G33" s="20"/>
      <c r="H33" s="20"/>
      <c r="I33" s="20"/>
      <c r="J33" s="20"/>
      <c r="K33" s="20"/>
      <c r="L33" s="57"/>
    </row>
  </sheetData>
  <sheetProtection/>
  <mergeCells count="12">
    <mergeCell ref="C10:C12"/>
    <mergeCell ref="D10:D12"/>
    <mergeCell ref="A26:L26"/>
    <mergeCell ref="E10:I10"/>
    <mergeCell ref="A3:L3"/>
    <mergeCell ref="A4:L4"/>
    <mergeCell ref="A5:L5"/>
    <mergeCell ref="A6:L6"/>
    <mergeCell ref="A7:L7"/>
    <mergeCell ref="L10:L12"/>
    <mergeCell ref="A10:A12"/>
    <mergeCell ref="B10:B1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2:L37"/>
  <sheetViews>
    <sheetView view="pageBreakPreview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3.8515625" style="2" customWidth="1"/>
    <col min="2" max="2" width="24.57421875" style="2" customWidth="1"/>
    <col min="3" max="3" width="15.28125" style="2" customWidth="1"/>
    <col min="4" max="4" width="9.57421875" style="2" customWidth="1"/>
    <col min="5" max="6" width="9.00390625" style="2" customWidth="1"/>
    <col min="7" max="9" width="9.140625" style="2" customWidth="1"/>
    <col min="10" max="10" width="7.421875" style="2" customWidth="1"/>
    <col min="11" max="11" width="17.421875" style="2" customWidth="1"/>
    <col min="12" max="12" width="9.00390625" style="2" customWidth="1"/>
    <col min="13" max="16384" width="9.00390625" style="2" customWidth="1"/>
  </cols>
  <sheetData>
    <row r="2" spans="1:12" ht="18.75">
      <c r="A2" s="1"/>
      <c r="B2" s="1"/>
      <c r="C2" s="1"/>
      <c r="D2" s="1"/>
      <c r="E2" s="1"/>
      <c r="F2" s="1"/>
      <c r="G2" s="1"/>
      <c r="H2" s="1"/>
      <c r="I2" s="1"/>
      <c r="J2" s="1"/>
      <c r="K2" s="371" t="s">
        <v>689</v>
      </c>
      <c r="L2" s="1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1583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66" customFormat="1" ht="18.75">
      <c r="A7" s="789" t="s">
        <v>680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3" customFormat="1" ht="18.75">
      <c r="A8" s="1" t="s">
        <v>754</v>
      </c>
      <c r="B8" s="2"/>
      <c r="C8" s="2"/>
      <c r="L8" s="28"/>
    </row>
    <row r="9" ht="18.75">
      <c r="A9" s="66" t="s">
        <v>559</v>
      </c>
    </row>
    <row r="10" spans="1:12" ht="18.75">
      <c r="A10" s="779" t="s">
        <v>0</v>
      </c>
      <c r="B10" s="779" t="s">
        <v>1</v>
      </c>
      <c r="C10" s="779" t="s">
        <v>2</v>
      </c>
      <c r="D10" s="800" t="s">
        <v>1337</v>
      </c>
      <c r="E10" s="782" t="s">
        <v>329</v>
      </c>
      <c r="F10" s="783"/>
      <c r="G10" s="783"/>
      <c r="H10" s="783"/>
      <c r="I10" s="784"/>
      <c r="J10" s="67" t="s">
        <v>224</v>
      </c>
      <c r="K10" s="68" t="s">
        <v>5</v>
      </c>
      <c r="L10" s="794" t="s">
        <v>473</v>
      </c>
    </row>
    <row r="11" spans="1:12" ht="18.75">
      <c r="A11" s="780"/>
      <c r="B11" s="780"/>
      <c r="C11" s="780"/>
      <c r="D11" s="801"/>
      <c r="E11" s="70">
        <v>2561</v>
      </c>
      <c r="F11" s="67">
        <v>2562</v>
      </c>
      <c r="G11" s="71">
        <v>2563</v>
      </c>
      <c r="H11" s="71">
        <v>2564</v>
      </c>
      <c r="I11" s="71">
        <v>2565</v>
      </c>
      <c r="J11" s="69" t="s">
        <v>225</v>
      </c>
      <c r="K11" s="72" t="s">
        <v>7</v>
      </c>
      <c r="L11" s="795"/>
    </row>
    <row r="12" spans="1:12" ht="18.75">
      <c r="A12" s="781"/>
      <c r="B12" s="781"/>
      <c r="C12" s="781"/>
      <c r="D12" s="802"/>
      <c r="E12" s="74" t="s">
        <v>8</v>
      </c>
      <c r="F12" s="75" t="s">
        <v>8</v>
      </c>
      <c r="G12" s="76" t="s">
        <v>8</v>
      </c>
      <c r="H12" s="76" t="s">
        <v>8</v>
      </c>
      <c r="I12" s="76" t="s">
        <v>8</v>
      </c>
      <c r="J12" s="75"/>
      <c r="K12" s="77"/>
      <c r="L12" s="796"/>
    </row>
    <row r="13" spans="1:12" ht="18.75">
      <c r="A13" s="150">
        <v>1</v>
      </c>
      <c r="B13" s="58" t="s">
        <v>871</v>
      </c>
      <c r="C13" s="111" t="s">
        <v>876</v>
      </c>
      <c r="D13" s="806" t="s">
        <v>1338</v>
      </c>
      <c r="E13" s="133">
        <v>400000</v>
      </c>
      <c r="F13" s="133">
        <v>400000</v>
      </c>
      <c r="G13" s="133">
        <v>400000</v>
      </c>
      <c r="H13" s="133">
        <v>400000</v>
      </c>
      <c r="I13" s="133">
        <v>400000</v>
      </c>
      <c r="J13" s="235" t="s">
        <v>341</v>
      </c>
      <c r="K13" s="42" t="s">
        <v>872</v>
      </c>
      <c r="L13" s="150" t="s">
        <v>319</v>
      </c>
    </row>
    <row r="14" spans="1:12" ht="18.75">
      <c r="A14" s="151"/>
      <c r="B14" s="20" t="s">
        <v>873</v>
      </c>
      <c r="C14" s="17" t="s">
        <v>877</v>
      </c>
      <c r="D14" s="807"/>
      <c r="E14" s="33"/>
      <c r="F14" s="33"/>
      <c r="G14" s="33"/>
      <c r="H14" s="33"/>
      <c r="I14" s="33"/>
      <c r="J14" s="116" t="s">
        <v>343</v>
      </c>
      <c r="K14" s="27" t="s">
        <v>874</v>
      </c>
      <c r="L14" s="151"/>
    </row>
    <row r="15" spans="1:12" ht="18.75">
      <c r="A15" s="152"/>
      <c r="B15" s="144" t="s">
        <v>1255</v>
      </c>
      <c r="C15" s="144" t="s">
        <v>106</v>
      </c>
      <c r="D15" s="808"/>
      <c r="E15" s="81"/>
      <c r="F15" s="301"/>
      <c r="G15" s="301"/>
      <c r="H15" s="301"/>
      <c r="I15" s="301"/>
      <c r="J15" s="251"/>
      <c r="K15" s="10" t="s">
        <v>875</v>
      </c>
      <c r="L15" s="152"/>
    </row>
    <row r="16" spans="1:12" s="20" customFormat="1" ht="18.75">
      <c r="A16" s="314"/>
      <c r="D16" s="145"/>
      <c r="E16" s="19"/>
      <c r="F16" s="19"/>
      <c r="G16" s="19"/>
      <c r="H16" s="19"/>
      <c r="I16" s="19"/>
      <c r="L16" s="314"/>
    </row>
    <row r="17" spans="1:12" s="20" customFormat="1" ht="18.75">
      <c r="A17" s="314"/>
      <c r="D17" s="145"/>
      <c r="E17" s="19"/>
      <c r="F17" s="19"/>
      <c r="G17" s="19"/>
      <c r="H17" s="19"/>
      <c r="I17" s="19"/>
      <c r="L17" s="314"/>
    </row>
    <row r="18" spans="1:12" s="20" customFormat="1" ht="18.75">
      <c r="A18" s="314"/>
      <c r="D18" s="145"/>
      <c r="E18" s="19"/>
      <c r="F18" s="19"/>
      <c r="G18" s="19"/>
      <c r="H18" s="19"/>
      <c r="I18" s="19"/>
      <c r="L18" s="314"/>
    </row>
    <row r="19" spans="1:12" s="20" customFormat="1" ht="18.75">
      <c r="A19" s="331"/>
      <c r="D19" s="145"/>
      <c r="E19" s="19"/>
      <c r="F19" s="19"/>
      <c r="G19" s="19"/>
      <c r="H19" s="19"/>
      <c r="I19" s="19"/>
      <c r="L19" s="331"/>
    </row>
    <row r="20" spans="1:12" s="20" customFormat="1" ht="18.75">
      <c r="A20" s="331"/>
      <c r="D20" s="145"/>
      <c r="E20" s="19"/>
      <c r="F20" s="19"/>
      <c r="G20" s="19"/>
      <c r="H20" s="19"/>
      <c r="I20" s="19"/>
      <c r="L20" s="331"/>
    </row>
    <row r="21" spans="1:12" s="20" customFormat="1" ht="18.75">
      <c r="A21" s="331"/>
      <c r="D21" s="145"/>
      <c r="E21" s="19"/>
      <c r="F21" s="19"/>
      <c r="G21" s="19"/>
      <c r="H21" s="19"/>
      <c r="I21" s="19"/>
      <c r="L21" s="331"/>
    </row>
    <row r="22" spans="1:12" s="20" customFormat="1" ht="18.75">
      <c r="A22" s="314"/>
      <c r="D22" s="145"/>
      <c r="E22" s="19"/>
      <c r="F22" s="19"/>
      <c r="G22" s="19"/>
      <c r="H22" s="19"/>
      <c r="I22" s="19"/>
      <c r="L22" s="314"/>
    </row>
    <row r="23" spans="1:12" s="20" customFormat="1" ht="18.75">
      <c r="A23" s="314"/>
      <c r="D23" s="145"/>
      <c r="E23" s="19"/>
      <c r="F23" s="19"/>
      <c r="G23" s="19"/>
      <c r="H23" s="19"/>
      <c r="I23" s="19"/>
      <c r="L23" s="314"/>
    </row>
    <row r="24" spans="1:12" s="20" customFormat="1" ht="18.75">
      <c r="A24" s="314"/>
      <c r="D24" s="145"/>
      <c r="E24" s="19"/>
      <c r="F24" s="19"/>
      <c r="G24" s="19"/>
      <c r="H24" s="19"/>
      <c r="I24" s="19"/>
      <c r="L24" s="314"/>
    </row>
    <row r="25" spans="1:12" ht="18.75">
      <c r="A25" s="728" t="s">
        <v>1528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</row>
    <row r="26" spans="1:12" s="20" customFormat="1" ht="18.75">
      <c r="A26" s="314"/>
      <c r="D26" s="145"/>
      <c r="E26" s="19"/>
      <c r="F26" s="19"/>
      <c r="G26" s="19"/>
      <c r="H26" s="19"/>
      <c r="I26" s="19"/>
      <c r="L26" s="314"/>
    </row>
    <row r="27" spans="1:12" s="20" customFormat="1" ht="18.75">
      <c r="A27" s="314"/>
      <c r="D27" s="145"/>
      <c r="E27" s="19"/>
      <c r="F27" s="19"/>
      <c r="G27" s="19"/>
      <c r="H27" s="19"/>
      <c r="I27" s="19"/>
      <c r="L27" s="314"/>
    </row>
    <row r="28" spans="1:12" s="20" customFormat="1" ht="18.75">
      <c r="A28" s="314"/>
      <c r="D28" s="145"/>
      <c r="E28" s="19"/>
      <c r="F28" s="19"/>
      <c r="G28" s="19"/>
      <c r="H28" s="19"/>
      <c r="I28" s="19"/>
      <c r="L28" s="314"/>
    </row>
    <row r="29" spans="1:12" s="20" customFormat="1" ht="18.75">
      <c r="A29" s="314"/>
      <c r="D29" s="145"/>
      <c r="E29" s="19"/>
      <c r="F29" s="19"/>
      <c r="G29" s="19"/>
      <c r="H29" s="19"/>
      <c r="I29" s="19"/>
      <c r="L29" s="314"/>
    </row>
    <row r="30" spans="1:12" s="20" customFormat="1" ht="18.75">
      <c r="A30" s="314"/>
      <c r="D30" s="145"/>
      <c r="E30" s="19"/>
      <c r="F30" s="19"/>
      <c r="G30" s="19"/>
      <c r="H30" s="19"/>
      <c r="I30" s="19"/>
      <c r="L30" s="314"/>
    </row>
    <row r="31" spans="1:12" s="20" customFormat="1" ht="18.75">
      <c r="A31" s="314"/>
      <c r="D31" s="145"/>
      <c r="E31" s="19"/>
      <c r="F31" s="19"/>
      <c r="G31" s="19"/>
      <c r="H31" s="19"/>
      <c r="I31" s="19"/>
      <c r="L31" s="314"/>
    </row>
    <row r="32" spans="1:12" ht="18.75">
      <c r="A32" s="20"/>
      <c r="B32" s="20"/>
      <c r="C32" s="20"/>
      <c r="D32" s="298"/>
      <c r="E32" s="20"/>
      <c r="F32" s="20"/>
      <c r="G32" s="20"/>
      <c r="H32" s="20"/>
      <c r="I32" s="20"/>
      <c r="J32" s="20"/>
      <c r="K32" s="20"/>
      <c r="L32" s="20"/>
    </row>
    <row r="33" spans="1:12" ht="18.75">
      <c r="A33" s="20"/>
      <c r="B33" s="20"/>
      <c r="C33" s="20" t="s">
        <v>323</v>
      </c>
      <c r="D33" s="298"/>
      <c r="E33" s="161">
        <f>SUM(E13:E32)</f>
        <v>400000</v>
      </c>
      <c r="F33" s="161"/>
      <c r="G33" s="161"/>
      <c r="H33" s="161"/>
      <c r="I33" s="161"/>
      <c r="J33" s="20"/>
      <c r="K33" s="20"/>
      <c r="L33" s="20"/>
    </row>
    <row r="34" spans="1:12" ht="18.75">
      <c r="A34" s="20"/>
      <c r="B34" s="20"/>
      <c r="C34" s="20"/>
      <c r="D34" s="298"/>
      <c r="E34" s="20"/>
      <c r="F34" s="20"/>
      <c r="G34" s="20"/>
      <c r="H34" s="20"/>
      <c r="I34" s="20"/>
      <c r="J34" s="20"/>
      <c r="K34" s="20"/>
      <c r="L34" s="20"/>
    </row>
    <row r="35" spans="1:12" ht="18.75">
      <c r="A35" s="20"/>
      <c r="B35" s="20"/>
      <c r="C35" s="20"/>
      <c r="D35" s="298"/>
      <c r="E35" s="20"/>
      <c r="F35" s="20"/>
      <c r="G35" s="20"/>
      <c r="H35" s="20"/>
      <c r="I35" s="20"/>
      <c r="J35" s="20"/>
      <c r="K35" s="20"/>
      <c r="L35" s="20"/>
    </row>
    <row r="36" spans="1:12" ht="18.75">
      <c r="A36" s="20"/>
      <c r="B36" s="20"/>
      <c r="C36" s="20"/>
      <c r="D36" s="298"/>
      <c r="E36" s="20"/>
      <c r="F36" s="20"/>
      <c r="G36" s="20"/>
      <c r="H36" s="20"/>
      <c r="I36" s="20"/>
      <c r="J36" s="20"/>
      <c r="K36" s="20"/>
      <c r="L36" s="20"/>
    </row>
    <row r="37" spans="1:12" ht="18.75">
      <c r="A37" s="20"/>
      <c r="B37" s="20"/>
      <c r="C37" s="20"/>
      <c r="D37" s="298"/>
      <c r="E37" s="20"/>
      <c r="F37" s="20"/>
      <c r="G37" s="20"/>
      <c r="H37" s="20"/>
      <c r="I37" s="20"/>
      <c r="J37" s="20"/>
      <c r="K37" s="20"/>
      <c r="L37" s="57"/>
    </row>
  </sheetData>
  <sheetProtection/>
  <mergeCells count="13">
    <mergeCell ref="D13:D15"/>
    <mergeCell ref="E10:I10"/>
    <mergeCell ref="L10:L12"/>
    <mergeCell ref="A25:L25"/>
    <mergeCell ref="A3:L3"/>
    <mergeCell ref="A4:L4"/>
    <mergeCell ref="A5:L5"/>
    <mergeCell ref="A6:L6"/>
    <mergeCell ref="A7:L7"/>
    <mergeCell ref="A10:A12"/>
    <mergeCell ref="B10:B12"/>
    <mergeCell ref="C10:C12"/>
    <mergeCell ref="D10:D1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2:M160"/>
  <sheetViews>
    <sheetView view="pageBreakPreview" zoomScaleSheetLayoutView="100" workbookViewId="0" topLeftCell="A145">
      <selection activeCell="B121" sqref="B121"/>
    </sheetView>
  </sheetViews>
  <sheetFormatPr defaultColWidth="9.140625" defaultRowHeight="15"/>
  <cols>
    <col min="1" max="1" width="3.8515625" style="2" customWidth="1"/>
    <col min="2" max="2" width="19.421875" style="2" customWidth="1"/>
    <col min="3" max="3" width="18.421875" style="2" customWidth="1"/>
    <col min="4" max="4" width="17.421875" style="2" customWidth="1"/>
    <col min="5" max="5" width="9.57421875" style="2" customWidth="1"/>
    <col min="6" max="6" width="9.140625" style="2" customWidth="1"/>
    <col min="7" max="7" width="9.8515625" style="2" customWidth="1"/>
    <col min="8" max="8" width="9.57421875" style="2" customWidth="1"/>
    <col min="9" max="9" width="9.421875" style="2" customWidth="1"/>
    <col min="10" max="10" width="7.140625" style="519" customWidth="1"/>
    <col min="11" max="11" width="14.28125" style="470" customWidth="1"/>
    <col min="12" max="12" width="7.57421875" style="470" customWidth="1"/>
    <col min="13" max="16384" width="9.00390625" style="2" customWidth="1"/>
  </cols>
  <sheetData>
    <row r="2" spans="11:12" ht="18.75">
      <c r="K2" s="485" t="s">
        <v>689</v>
      </c>
      <c r="L2" s="494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802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66" customFormat="1" ht="18.75">
      <c r="A7" s="789" t="s">
        <v>681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3" customFormat="1" ht="18.75">
      <c r="A8" s="1" t="s">
        <v>700</v>
      </c>
      <c r="B8" s="2"/>
      <c r="C8" s="2"/>
      <c r="J8" s="519"/>
      <c r="K8" s="470"/>
      <c r="L8" s="633"/>
    </row>
    <row r="9" spans="1:12" ht="18.75">
      <c r="A9" s="66" t="s">
        <v>560</v>
      </c>
      <c r="L9" s="63"/>
    </row>
    <row r="10" spans="1:12" ht="18.75">
      <c r="A10" s="779" t="s">
        <v>0</v>
      </c>
      <c r="B10" s="779" t="s">
        <v>1</v>
      </c>
      <c r="C10" s="779" t="s">
        <v>2</v>
      </c>
      <c r="D10" s="67" t="s">
        <v>3</v>
      </c>
      <c r="E10" s="782" t="s">
        <v>329</v>
      </c>
      <c r="F10" s="783"/>
      <c r="G10" s="783"/>
      <c r="H10" s="783"/>
      <c r="I10" s="784"/>
      <c r="J10" s="468" t="s">
        <v>224</v>
      </c>
      <c r="K10" s="469" t="s">
        <v>5</v>
      </c>
      <c r="L10" s="785" t="s">
        <v>473</v>
      </c>
    </row>
    <row r="11" spans="1:12" ht="18.75">
      <c r="A11" s="780"/>
      <c r="B11" s="780"/>
      <c r="C11" s="780"/>
      <c r="D11" s="69" t="s">
        <v>6</v>
      </c>
      <c r="E11" s="70">
        <v>2561</v>
      </c>
      <c r="F11" s="67">
        <v>2562</v>
      </c>
      <c r="G11" s="71">
        <v>2563</v>
      </c>
      <c r="H11" s="71">
        <v>2564</v>
      </c>
      <c r="I11" s="71">
        <v>2565</v>
      </c>
      <c r="J11" s="471" t="s">
        <v>225</v>
      </c>
      <c r="K11" s="472" t="s">
        <v>7</v>
      </c>
      <c r="L11" s="786"/>
    </row>
    <row r="12" spans="1:12" ht="18.75">
      <c r="A12" s="781"/>
      <c r="B12" s="781"/>
      <c r="C12" s="781"/>
      <c r="D12" s="73"/>
      <c r="E12" s="74" t="s">
        <v>8</v>
      </c>
      <c r="F12" s="75" t="s">
        <v>8</v>
      </c>
      <c r="G12" s="76" t="s">
        <v>8</v>
      </c>
      <c r="H12" s="76" t="s">
        <v>8</v>
      </c>
      <c r="I12" s="76" t="s">
        <v>8</v>
      </c>
      <c r="J12" s="473"/>
      <c r="K12" s="474"/>
      <c r="L12" s="787"/>
    </row>
    <row r="13" spans="1:12" ht="18.75">
      <c r="A13" s="138">
        <v>1</v>
      </c>
      <c r="B13" s="58" t="s">
        <v>564</v>
      </c>
      <c r="C13" s="13" t="s">
        <v>469</v>
      </c>
      <c r="D13" s="13" t="s">
        <v>76</v>
      </c>
      <c r="E13" s="15">
        <v>300000</v>
      </c>
      <c r="F13" s="54">
        <v>300000</v>
      </c>
      <c r="G13" s="15">
        <v>300000</v>
      </c>
      <c r="H13" s="15">
        <v>300000</v>
      </c>
      <c r="I13" s="15">
        <v>300000</v>
      </c>
      <c r="J13" s="508" t="s">
        <v>226</v>
      </c>
      <c r="K13" s="42" t="s">
        <v>82</v>
      </c>
      <c r="L13" s="487" t="s">
        <v>9</v>
      </c>
    </row>
    <row r="14" spans="1:12" ht="18.75">
      <c r="A14" s="139"/>
      <c r="B14" s="2" t="s">
        <v>565</v>
      </c>
      <c r="C14" s="17" t="s">
        <v>77</v>
      </c>
      <c r="D14" s="17" t="s">
        <v>77</v>
      </c>
      <c r="E14" s="17"/>
      <c r="F14" s="20"/>
      <c r="G14" s="17"/>
      <c r="H14" s="17"/>
      <c r="I14" s="17"/>
      <c r="J14" s="489" t="s">
        <v>284</v>
      </c>
      <c r="K14" s="27" t="s">
        <v>83</v>
      </c>
      <c r="L14" s="489"/>
    </row>
    <row r="15" spans="1:12" ht="18.75">
      <c r="A15" s="139"/>
      <c r="B15" s="2" t="s">
        <v>566</v>
      </c>
      <c r="C15" s="17" t="s">
        <v>78</v>
      </c>
      <c r="D15" s="17" t="s">
        <v>80</v>
      </c>
      <c r="E15" s="17"/>
      <c r="F15" s="20"/>
      <c r="G15" s="17"/>
      <c r="H15" s="17"/>
      <c r="I15" s="17"/>
      <c r="J15" s="489" t="s">
        <v>285</v>
      </c>
      <c r="K15" s="27" t="s">
        <v>84</v>
      </c>
      <c r="L15" s="488"/>
    </row>
    <row r="16" spans="1:12" ht="18.75">
      <c r="A16" s="139"/>
      <c r="B16" s="2" t="s">
        <v>561</v>
      </c>
      <c r="C16" s="17" t="s">
        <v>79</v>
      </c>
      <c r="D16" s="17" t="s">
        <v>81</v>
      </c>
      <c r="E16" s="17"/>
      <c r="F16" s="20"/>
      <c r="G16" s="17"/>
      <c r="H16" s="17"/>
      <c r="I16" s="17"/>
      <c r="J16" s="489"/>
      <c r="K16" s="27" t="s">
        <v>85</v>
      </c>
      <c r="L16" s="488"/>
    </row>
    <row r="17" spans="1:12" ht="18.75">
      <c r="A17" s="139"/>
      <c r="C17" s="17"/>
      <c r="D17" s="29"/>
      <c r="E17" s="18"/>
      <c r="F17" s="19"/>
      <c r="G17" s="48"/>
      <c r="H17" s="18"/>
      <c r="I17" s="18"/>
      <c r="J17" s="622"/>
      <c r="K17" s="20" t="s">
        <v>86</v>
      </c>
      <c r="L17" s="488"/>
    </row>
    <row r="18" spans="1:12" ht="18.75">
      <c r="A18" s="138">
        <v>2</v>
      </c>
      <c r="B18" s="13" t="s">
        <v>562</v>
      </c>
      <c r="C18" s="13" t="s">
        <v>97</v>
      </c>
      <c r="D18" s="51" t="s">
        <v>90</v>
      </c>
      <c r="E18" s="15">
        <v>20000</v>
      </c>
      <c r="F18" s="15">
        <v>20000</v>
      </c>
      <c r="G18" s="15">
        <v>20000</v>
      </c>
      <c r="H18" s="15">
        <v>20000</v>
      </c>
      <c r="I18" s="15">
        <v>20000</v>
      </c>
      <c r="J18" s="508" t="s">
        <v>226</v>
      </c>
      <c r="K18" s="13" t="s">
        <v>100</v>
      </c>
      <c r="L18" s="487" t="s">
        <v>9</v>
      </c>
    </row>
    <row r="19" spans="1:12" ht="18.75">
      <c r="A19" s="17"/>
      <c r="B19" s="17" t="s">
        <v>563</v>
      </c>
      <c r="C19" s="52" t="s">
        <v>99</v>
      </c>
      <c r="D19" s="139"/>
      <c r="E19" s="18"/>
      <c r="F19" s="18"/>
      <c r="G19" s="18"/>
      <c r="H19" s="18"/>
      <c r="I19" s="18"/>
      <c r="J19" s="489" t="s">
        <v>284</v>
      </c>
      <c r="K19" s="17" t="s">
        <v>101</v>
      </c>
      <c r="L19" s="489"/>
    </row>
    <row r="20" spans="1:12" ht="18.75">
      <c r="A20" s="17"/>
      <c r="B20" s="17"/>
      <c r="C20" s="17" t="s">
        <v>98</v>
      </c>
      <c r="D20" s="17"/>
      <c r="E20" s="17"/>
      <c r="F20" s="17"/>
      <c r="G20" s="17"/>
      <c r="H20" s="17"/>
      <c r="I20" s="17"/>
      <c r="J20" s="489" t="s">
        <v>285</v>
      </c>
      <c r="K20" s="17" t="s">
        <v>102</v>
      </c>
      <c r="L20" s="488"/>
    </row>
    <row r="21" spans="1:12" ht="18.75">
      <c r="A21" s="10"/>
      <c r="B21" s="10"/>
      <c r="C21" s="10"/>
      <c r="D21" s="46"/>
      <c r="E21" s="48"/>
      <c r="F21" s="48"/>
      <c r="G21" s="48"/>
      <c r="H21" s="48"/>
      <c r="I21" s="48"/>
      <c r="J21" s="493"/>
      <c r="K21" s="10" t="s">
        <v>103</v>
      </c>
      <c r="L21" s="490"/>
    </row>
    <row r="22" spans="1:12" ht="18.75">
      <c r="A22" s="138">
        <v>3</v>
      </c>
      <c r="B22" s="58" t="s">
        <v>1604</v>
      </c>
      <c r="C22" s="13" t="s">
        <v>141</v>
      </c>
      <c r="D22" s="138" t="s">
        <v>90</v>
      </c>
      <c r="E22" s="133">
        <v>40000</v>
      </c>
      <c r="F22" s="133">
        <v>40000</v>
      </c>
      <c r="G22" s="133">
        <v>40000</v>
      </c>
      <c r="H22" s="133">
        <v>40000</v>
      </c>
      <c r="I22" s="133">
        <v>40000</v>
      </c>
      <c r="J22" s="508" t="s">
        <v>226</v>
      </c>
      <c r="K22" s="42" t="s">
        <v>1605</v>
      </c>
      <c r="L22" s="487" t="s">
        <v>9</v>
      </c>
    </row>
    <row r="23" spans="1:12" ht="18.75">
      <c r="A23" s="139"/>
      <c r="B23" s="20" t="s">
        <v>1288</v>
      </c>
      <c r="C23" s="17"/>
      <c r="D23" s="20"/>
      <c r="E23" s="33"/>
      <c r="F23" s="33"/>
      <c r="G23" s="33"/>
      <c r="H23" s="33"/>
      <c r="I23" s="33"/>
      <c r="J23" s="489" t="s">
        <v>284</v>
      </c>
      <c r="K23" s="27" t="s">
        <v>1606</v>
      </c>
      <c r="L23" s="489"/>
    </row>
    <row r="24" spans="1:12" ht="18.75">
      <c r="A24" s="140"/>
      <c r="B24" s="12"/>
      <c r="C24" s="141"/>
      <c r="D24" s="12"/>
      <c r="E24" s="83"/>
      <c r="F24" s="83"/>
      <c r="G24" s="83"/>
      <c r="H24" s="10"/>
      <c r="I24" s="10"/>
      <c r="J24" s="493" t="s">
        <v>285</v>
      </c>
      <c r="K24" s="316"/>
      <c r="L24" s="493"/>
    </row>
    <row r="25" spans="1:12" ht="18.75">
      <c r="A25" s="298"/>
      <c r="B25" s="20"/>
      <c r="C25" s="20"/>
      <c r="D25" s="20"/>
      <c r="E25" s="20"/>
      <c r="F25" s="20"/>
      <c r="G25" s="20"/>
      <c r="H25" s="20"/>
      <c r="I25" s="20"/>
      <c r="J25" s="478"/>
      <c r="K25" s="63"/>
      <c r="L25" s="478"/>
    </row>
    <row r="26" spans="1:12" ht="18.75">
      <c r="A26" s="728" t="s">
        <v>1529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7" spans="1:12" ht="18.75">
      <c r="A27" s="20"/>
      <c r="B27" s="20"/>
      <c r="C27" s="20"/>
      <c r="D27" s="20"/>
      <c r="E27" s="20"/>
      <c r="F27" s="20"/>
      <c r="G27" s="20"/>
      <c r="H27" s="20"/>
      <c r="I27" s="20"/>
      <c r="J27" s="478"/>
      <c r="K27" s="485" t="s">
        <v>689</v>
      </c>
      <c r="L27" s="494"/>
    </row>
    <row r="28" spans="1:12" s="3" customFormat="1" ht="18.75">
      <c r="A28" s="1" t="s">
        <v>700</v>
      </c>
      <c r="B28" s="2"/>
      <c r="C28" s="2"/>
      <c r="J28" s="519"/>
      <c r="K28" s="470"/>
      <c r="L28" s="633"/>
    </row>
    <row r="29" spans="1:12" ht="18.75">
      <c r="A29" s="66" t="s">
        <v>560</v>
      </c>
      <c r="L29" s="63"/>
    </row>
    <row r="30" spans="1:12" ht="18.75">
      <c r="A30" s="779" t="s">
        <v>0</v>
      </c>
      <c r="B30" s="779" t="s">
        <v>1</v>
      </c>
      <c r="C30" s="779" t="s">
        <v>2</v>
      </c>
      <c r="D30" s="67" t="s">
        <v>3</v>
      </c>
      <c r="E30" s="782" t="s">
        <v>329</v>
      </c>
      <c r="F30" s="783"/>
      <c r="G30" s="783"/>
      <c r="H30" s="783"/>
      <c r="I30" s="784"/>
      <c r="J30" s="468" t="s">
        <v>224</v>
      </c>
      <c r="K30" s="469" t="s">
        <v>5</v>
      </c>
      <c r="L30" s="785" t="s">
        <v>473</v>
      </c>
    </row>
    <row r="31" spans="1:12" ht="18.75">
      <c r="A31" s="780"/>
      <c r="B31" s="780"/>
      <c r="C31" s="780"/>
      <c r="D31" s="69" t="s">
        <v>6</v>
      </c>
      <c r="E31" s="70">
        <v>2561</v>
      </c>
      <c r="F31" s="67">
        <v>2562</v>
      </c>
      <c r="G31" s="71">
        <v>2563</v>
      </c>
      <c r="H31" s="71">
        <v>2564</v>
      </c>
      <c r="I31" s="71">
        <v>2565</v>
      </c>
      <c r="J31" s="471" t="s">
        <v>225</v>
      </c>
      <c r="K31" s="472" t="s">
        <v>7</v>
      </c>
      <c r="L31" s="786"/>
    </row>
    <row r="32" spans="1:12" ht="18.75">
      <c r="A32" s="781"/>
      <c r="B32" s="781"/>
      <c r="C32" s="781"/>
      <c r="D32" s="73"/>
      <c r="E32" s="74" t="s">
        <v>8</v>
      </c>
      <c r="F32" s="75" t="s">
        <v>8</v>
      </c>
      <c r="G32" s="76" t="s">
        <v>8</v>
      </c>
      <c r="H32" s="76" t="s">
        <v>8</v>
      </c>
      <c r="I32" s="76" t="s">
        <v>8</v>
      </c>
      <c r="J32" s="473"/>
      <c r="K32" s="474"/>
      <c r="L32" s="787"/>
    </row>
    <row r="33" spans="1:12" ht="18.75">
      <c r="A33" s="150">
        <v>4</v>
      </c>
      <c r="B33" s="2" t="s">
        <v>1607</v>
      </c>
      <c r="C33" s="13" t="s">
        <v>169</v>
      </c>
      <c r="D33" s="13" t="s">
        <v>171</v>
      </c>
      <c r="E33" s="15">
        <v>500000</v>
      </c>
      <c r="F33" s="15">
        <v>500000</v>
      </c>
      <c r="G33" s="15">
        <v>500000</v>
      </c>
      <c r="H33" s="15">
        <v>500000</v>
      </c>
      <c r="I33" s="15">
        <v>500000</v>
      </c>
      <c r="J33" s="622" t="s">
        <v>226</v>
      </c>
      <c r="K33" s="470" t="s">
        <v>172</v>
      </c>
      <c r="L33" s="487" t="s">
        <v>9</v>
      </c>
    </row>
    <row r="34" spans="1:12" ht="18.75">
      <c r="A34" s="17"/>
      <c r="B34" s="20" t="s">
        <v>1608</v>
      </c>
      <c r="C34" s="17" t="s">
        <v>170</v>
      </c>
      <c r="D34" s="52" t="s">
        <v>170</v>
      </c>
      <c r="E34" s="17"/>
      <c r="F34" s="20"/>
      <c r="G34" s="17"/>
      <c r="H34" s="17"/>
      <c r="I34" s="17"/>
      <c r="J34" s="489" t="s">
        <v>234</v>
      </c>
      <c r="K34" s="63" t="s">
        <v>173</v>
      </c>
      <c r="L34" s="489"/>
    </row>
    <row r="35" spans="1:12" ht="18.75">
      <c r="A35" s="10"/>
      <c r="B35" s="12" t="s">
        <v>851</v>
      </c>
      <c r="C35" s="10" t="s">
        <v>51</v>
      </c>
      <c r="D35" s="10" t="s">
        <v>51</v>
      </c>
      <c r="E35" s="10"/>
      <c r="F35" s="12"/>
      <c r="G35" s="10"/>
      <c r="H35" s="10"/>
      <c r="I35" s="10"/>
      <c r="J35" s="493" t="s">
        <v>254</v>
      </c>
      <c r="K35" s="316" t="s">
        <v>174</v>
      </c>
      <c r="L35" s="490"/>
    </row>
    <row r="36" spans="1:12" ht="18.75">
      <c r="A36" s="150">
        <v>5</v>
      </c>
      <c r="B36" s="58" t="s">
        <v>1339</v>
      </c>
      <c r="C36" s="13" t="s">
        <v>119</v>
      </c>
      <c r="D36" s="62" t="s">
        <v>1611</v>
      </c>
      <c r="E36" s="15">
        <v>100000</v>
      </c>
      <c r="F36" s="54">
        <v>100000</v>
      </c>
      <c r="G36" s="15">
        <v>100000</v>
      </c>
      <c r="H36" s="15">
        <v>100000</v>
      </c>
      <c r="I36" s="15">
        <v>100000</v>
      </c>
      <c r="J36" s="508" t="s">
        <v>226</v>
      </c>
      <c r="K36" s="638" t="s">
        <v>1350</v>
      </c>
      <c r="L36" s="487" t="s">
        <v>9</v>
      </c>
    </row>
    <row r="37" spans="1:12" ht="18.75">
      <c r="A37" s="151"/>
      <c r="B37" s="2" t="s">
        <v>588</v>
      </c>
      <c r="C37" s="17" t="s">
        <v>120</v>
      </c>
      <c r="D37" s="86" t="s">
        <v>122</v>
      </c>
      <c r="E37" s="18"/>
      <c r="F37" s="19"/>
      <c r="G37" s="18"/>
      <c r="H37" s="18"/>
      <c r="I37" s="18"/>
      <c r="J37" s="489" t="s">
        <v>234</v>
      </c>
      <c r="K37" s="639" t="s">
        <v>1351</v>
      </c>
      <c r="L37" s="488"/>
    </row>
    <row r="38" spans="1:12" ht="18.75">
      <c r="A38" s="151"/>
      <c r="B38" s="2" t="s">
        <v>56</v>
      </c>
      <c r="C38" s="17"/>
      <c r="D38" s="32"/>
      <c r="E38" s="18"/>
      <c r="F38" s="19"/>
      <c r="G38" s="18"/>
      <c r="H38" s="18"/>
      <c r="I38" s="18"/>
      <c r="J38" s="489" t="s">
        <v>254</v>
      </c>
      <c r="L38" s="488"/>
    </row>
    <row r="39" spans="1:12" ht="18.75">
      <c r="A39" s="150">
        <v>6</v>
      </c>
      <c r="B39" s="58" t="s">
        <v>1609</v>
      </c>
      <c r="C39" s="13" t="s">
        <v>119</v>
      </c>
      <c r="D39" s="62" t="s">
        <v>121</v>
      </c>
      <c r="E39" s="15">
        <v>50000</v>
      </c>
      <c r="F39" s="54">
        <v>50000</v>
      </c>
      <c r="G39" s="15">
        <v>50000</v>
      </c>
      <c r="H39" s="15">
        <v>50000</v>
      </c>
      <c r="I39" s="15">
        <v>50000</v>
      </c>
      <c r="J39" s="508" t="s">
        <v>226</v>
      </c>
      <c r="K39" s="638" t="s">
        <v>1350</v>
      </c>
      <c r="L39" s="487" t="s">
        <v>9</v>
      </c>
    </row>
    <row r="40" spans="1:12" ht="18.75">
      <c r="A40" s="151"/>
      <c r="B40" s="2" t="s">
        <v>1610</v>
      </c>
      <c r="C40" s="17" t="s">
        <v>120</v>
      </c>
      <c r="D40" s="86" t="s">
        <v>122</v>
      </c>
      <c r="E40" s="18"/>
      <c r="F40" s="19"/>
      <c r="G40" s="18"/>
      <c r="H40" s="18"/>
      <c r="I40" s="18"/>
      <c r="J40" s="489" t="s">
        <v>234</v>
      </c>
      <c r="K40" s="639" t="s">
        <v>1351</v>
      </c>
      <c r="L40" s="489"/>
    </row>
    <row r="41" spans="1:12" ht="18.75">
      <c r="A41" s="151"/>
      <c r="B41" s="2" t="s">
        <v>126</v>
      </c>
      <c r="C41" s="17"/>
      <c r="D41" s="32"/>
      <c r="E41" s="18"/>
      <c r="F41" s="19"/>
      <c r="G41" s="18"/>
      <c r="H41" s="18"/>
      <c r="I41" s="18"/>
      <c r="J41" s="489" t="s">
        <v>254</v>
      </c>
      <c r="L41" s="488"/>
    </row>
    <row r="42" spans="1:12" s="100" customFormat="1" ht="18.75">
      <c r="A42" s="324">
        <v>7</v>
      </c>
      <c r="B42" s="111" t="s">
        <v>448</v>
      </c>
      <c r="C42" s="111" t="s">
        <v>441</v>
      </c>
      <c r="D42" s="239" t="s">
        <v>443</v>
      </c>
      <c r="E42" s="235">
        <v>300000</v>
      </c>
      <c r="F42" s="235">
        <v>300000</v>
      </c>
      <c r="G42" s="235">
        <v>300000</v>
      </c>
      <c r="H42" s="235">
        <v>300000</v>
      </c>
      <c r="I42" s="235">
        <v>300000</v>
      </c>
      <c r="J42" s="641" t="s">
        <v>341</v>
      </c>
      <c r="K42" s="481" t="s">
        <v>444</v>
      </c>
      <c r="L42" s="482" t="s">
        <v>291</v>
      </c>
    </row>
    <row r="43" spans="1:12" s="100" customFormat="1" ht="18.75">
      <c r="A43" s="325"/>
      <c r="B43" s="116" t="s">
        <v>378</v>
      </c>
      <c r="C43" s="116" t="s">
        <v>442</v>
      </c>
      <c r="D43" s="115" t="s">
        <v>374</v>
      </c>
      <c r="E43" s="116"/>
      <c r="F43" s="116"/>
      <c r="G43" s="116"/>
      <c r="H43" s="116"/>
      <c r="I43" s="116"/>
      <c r="J43" s="477" t="s">
        <v>343</v>
      </c>
      <c r="K43" s="387" t="s">
        <v>445</v>
      </c>
      <c r="L43" s="387"/>
    </row>
    <row r="44" spans="1:12" s="100" customFormat="1" ht="18.75">
      <c r="A44" s="326"/>
      <c r="B44" s="124"/>
      <c r="C44" s="124"/>
      <c r="D44" s="122" t="s">
        <v>376</v>
      </c>
      <c r="E44" s="130"/>
      <c r="F44" s="130"/>
      <c r="G44" s="130"/>
      <c r="H44" s="130"/>
      <c r="I44" s="130"/>
      <c r="J44" s="483"/>
      <c r="K44" s="389" t="s">
        <v>440</v>
      </c>
      <c r="L44" s="483"/>
    </row>
    <row r="45" spans="1:12" s="100" customFormat="1" ht="18.75">
      <c r="A45" s="234">
        <v>8</v>
      </c>
      <c r="B45" s="111" t="s">
        <v>439</v>
      </c>
      <c r="C45" s="111" t="s">
        <v>447</v>
      </c>
      <c r="D45" s="110" t="s">
        <v>446</v>
      </c>
      <c r="E45" s="235">
        <v>100000</v>
      </c>
      <c r="F45" s="235">
        <v>100000</v>
      </c>
      <c r="G45" s="235">
        <v>100000</v>
      </c>
      <c r="H45" s="235">
        <v>100000</v>
      </c>
      <c r="I45" s="235">
        <v>100000</v>
      </c>
      <c r="J45" s="641" t="s">
        <v>341</v>
      </c>
      <c r="K45" s="481" t="s">
        <v>450</v>
      </c>
      <c r="L45" s="482" t="s">
        <v>291</v>
      </c>
    </row>
    <row r="46" spans="1:12" s="100" customFormat="1" ht="18.75">
      <c r="A46" s="233"/>
      <c r="B46" s="116" t="s">
        <v>449</v>
      </c>
      <c r="C46" s="116" t="s">
        <v>452</v>
      </c>
      <c r="D46" s="115" t="s">
        <v>374</v>
      </c>
      <c r="E46" s="114"/>
      <c r="F46" s="114"/>
      <c r="G46" s="114"/>
      <c r="H46" s="114"/>
      <c r="I46" s="114"/>
      <c r="J46" s="477" t="s">
        <v>343</v>
      </c>
      <c r="K46" s="387" t="s">
        <v>451</v>
      </c>
      <c r="L46" s="477"/>
    </row>
    <row r="47" spans="1:12" s="100" customFormat="1" ht="18.75">
      <c r="A47" s="240"/>
      <c r="B47" s="124"/>
      <c r="C47" s="124"/>
      <c r="D47" s="122" t="s">
        <v>376</v>
      </c>
      <c r="E47" s="130"/>
      <c r="F47" s="130"/>
      <c r="G47" s="130"/>
      <c r="H47" s="130"/>
      <c r="I47" s="130"/>
      <c r="J47" s="642"/>
      <c r="K47" s="389" t="s">
        <v>306</v>
      </c>
      <c r="L47" s="483"/>
    </row>
    <row r="48" spans="1:12" s="100" customFormat="1" ht="18.75">
      <c r="A48" s="231">
        <v>9</v>
      </c>
      <c r="B48" s="116" t="s">
        <v>368</v>
      </c>
      <c r="C48" s="116" t="s">
        <v>369</v>
      </c>
      <c r="D48" s="232" t="s">
        <v>370</v>
      </c>
      <c r="E48" s="114">
        <v>200000</v>
      </c>
      <c r="F48" s="114">
        <v>200000</v>
      </c>
      <c r="G48" s="114">
        <v>200000</v>
      </c>
      <c r="H48" s="114">
        <v>200000</v>
      </c>
      <c r="I48" s="114">
        <v>200000</v>
      </c>
      <c r="J48" s="640" t="s">
        <v>341</v>
      </c>
      <c r="K48" s="387" t="s">
        <v>371</v>
      </c>
      <c r="L48" s="482" t="s">
        <v>291</v>
      </c>
    </row>
    <row r="49" spans="1:12" s="100" customFormat="1" ht="18.75">
      <c r="A49" s="231"/>
      <c r="B49" s="116" t="s">
        <v>126</v>
      </c>
      <c r="C49" s="116" t="s">
        <v>372</v>
      </c>
      <c r="D49" s="118" t="s">
        <v>496</v>
      </c>
      <c r="E49" s="116"/>
      <c r="F49" s="116"/>
      <c r="G49" s="116"/>
      <c r="H49" s="116"/>
      <c r="I49" s="116"/>
      <c r="J49" s="477" t="s">
        <v>343</v>
      </c>
      <c r="K49" s="387" t="s">
        <v>372</v>
      </c>
      <c r="L49" s="387"/>
    </row>
    <row r="50" spans="1:12" s="88" customFormat="1" ht="18.75">
      <c r="A50" s="336"/>
      <c r="B50" s="337"/>
      <c r="C50" s="337"/>
      <c r="D50" s="338"/>
      <c r="E50" s="339"/>
      <c r="F50" s="339"/>
      <c r="G50" s="339"/>
      <c r="H50" s="339"/>
      <c r="I50" s="339"/>
      <c r="J50" s="617"/>
      <c r="K50" s="497"/>
      <c r="L50" s="617"/>
    </row>
    <row r="51" spans="1:12" ht="18.75">
      <c r="A51" s="563"/>
      <c r="B51" s="88"/>
      <c r="C51" s="88"/>
      <c r="D51" s="459"/>
      <c r="E51" s="465"/>
      <c r="F51" s="465"/>
      <c r="G51" s="465"/>
      <c r="H51" s="465"/>
      <c r="I51" s="465"/>
      <c r="J51" s="494"/>
      <c r="K51" s="578"/>
      <c r="L51" s="494"/>
    </row>
    <row r="52" spans="1:12" ht="18.75">
      <c r="A52" s="728" t="s">
        <v>1530</v>
      </c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</row>
    <row r="53" spans="1:12" ht="18.75">
      <c r="A53" s="540"/>
      <c r="B53" s="540"/>
      <c r="C53" s="540"/>
      <c r="D53" s="540"/>
      <c r="E53" s="540"/>
      <c r="F53" s="540"/>
      <c r="G53" s="540"/>
      <c r="H53" s="540"/>
      <c r="I53" s="540"/>
      <c r="J53" s="494"/>
      <c r="K53" s="494"/>
      <c r="L53" s="494"/>
    </row>
    <row r="54" spans="1:12" ht="18.75">
      <c r="A54" s="540"/>
      <c r="B54" s="540"/>
      <c r="C54" s="540"/>
      <c r="D54" s="540"/>
      <c r="E54" s="540"/>
      <c r="F54" s="540"/>
      <c r="G54" s="540"/>
      <c r="H54" s="540"/>
      <c r="I54" s="540"/>
      <c r="J54" s="494"/>
      <c r="K54" s="494"/>
      <c r="L54" s="494"/>
    </row>
    <row r="55" spans="1:12" ht="18.75">
      <c r="A55" s="20"/>
      <c r="B55" s="20"/>
      <c r="C55" s="20"/>
      <c r="D55" s="20"/>
      <c r="E55" s="20"/>
      <c r="F55" s="20"/>
      <c r="G55" s="20"/>
      <c r="H55" s="20"/>
      <c r="I55" s="20"/>
      <c r="J55" s="478"/>
      <c r="K55" s="485" t="s">
        <v>689</v>
      </c>
      <c r="L55" s="494"/>
    </row>
    <row r="56" spans="1:12" s="3" customFormat="1" ht="18.75">
      <c r="A56" s="1" t="s">
        <v>700</v>
      </c>
      <c r="B56" s="2"/>
      <c r="C56" s="2"/>
      <c r="J56" s="519"/>
      <c r="K56" s="470"/>
      <c r="L56" s="633"/>
    </row>
    <row r="57" spans="1:12" ht="18.75">
      <c r="A57" s="66" t="s">
        <v>560</v>
      </c>
      <c r="L57" s="63"/>
    </row>
    <row r="58" spans="1:12" ht="18.75">
      <c r="A58" s="779" t="s">
        <v>0</v>
      </c>
      <c r="B58" s="779" t="s">
        <v>1</v>
      </c>
      <c r="C58" s="779" t="s">
        <v>2</v>
      </c>
      <c r="D58" s="67" t="s">
        <v>3</v>
      </c>
      <c r="E58" s="782" t="s">
        <v>329</v>
      </c>
      <c r="F58" s="783"/>
      <c r="G58" s="783"/>
      <c r="H58" s="783"/>
      <c r="I58" s="784"/>
      <c r="J58" s="468" t="s">
        <v>224</v>
      </c>
      <c r="K58" s="469" t="s">
        <v>5</v>
      </c>
      <c r="L58" s="785" t="s">
        <v>473</v>
      </c>
    </row>
    <row r="59" spans="1:12" ht="18.75">
      <c r="A59" s="780"/>
      <c r="B59" s="780"/>
      <c r="C59" s="780"/>
      <c r="D59" s="69" t="s">
        <v>6</v>
      </c>
      <c r="E59" s="70">
        <v>2561</v>
      </c>
      <c r="F59" s="67">
        <v>2562</v>
      </c>
      <c r="G59" s="71">
        <v>2563</v>
      </c>
      <c r="H59" s="71">
        <v>2564</v>
      </c>
      <c r="I59" s="71">
        <v>2565</v>
      </c>
      <c r="J59" s="471" t="s">
        <v>225</v>
      </c>
      <c r="K59" s="472" t="s">
        <v>7</v>
      </c>
      <c r="L59" s="786"/>
    </row>
    <row r="60" spans="1:12" ht="18.75">
      <c r="A60" s="781"/>
      <c r="B60" s="781"/>
      <c r="C60" s="781"/>
      <c r="D60" s="73"/>
      <c r="E60" s="74" t="s">
        <v>8</v>
      </c>
      <c r="F60" s="75" t="s">
        <v>8</v>
      </c>
      <c r="G60" s="76" t="s">
        <v>8</v>
      </c>
      <c r="H60" s="76" t="s">
        <v>8</v>
      </c>
      <c r="I60" s="76" t="s">
        <v>8</v>
      </c>
      <c r="J60" s="473"/>
      <c r="K60" s="474"/>
      <c r="L60" s="787"/>
    </row>
    <row r="61" spans="1:12" ht="18.75">
      <c r="A61" s="231">
        <v>10</v>
      </c>
      <c r="B61" s="116" t="s">
        <v>1568</v>
      </c>
      <c r="C61" s="116" t="s">
        <v>1570</v>
      </c>
      <c r="D61" s="232" t="s">
        <v>1571</v>
      </c>
      <c r="E61" s="114">
        <v>200000</v>
      </c>
      <c r="F61" s="114">
        <v>200000</v>
      </c>
      <c r="G61" s="114">
        <v>200000</v>
      </c>
      <c r="H61" s="114">
        <v>200000</v>
      </c>
      <c r="I61" s="114">
        <v>200000</v>
      </c>
      <c r="J61" s="640" t="s">
        <v>341</v>
      </c>
      <c r="K61" s="387" t="s">
        <v>371</v>
      </c>
      <c r="L61" s="482" t="s">
        <v>291</v>
      </c>
    </row>
    <row r="62" spans="1:12" ht="18.75">
      <c r="A62" s="231"/>
      <c r="B62" s="116" t="s">
        <v>1567</v>
      </c>
      <c r="C62" s="116" t="s">
        <v>1569</v>
      </c>
      <c r="D62" s="118" t="s">
        <v>790</v>
      </c>
      <c r="E62" s="116"/>
      <c r="F62" s="116"/>
      <c r="G62" s="116"/>
      <c r="H62" s="116"/>
      <c r="I62" s="116"/>
      <c r="J62" s="477" t="s">
        <v>343</v>
      </c>
      <c r="K62" s="387" t="s">
        <v>372</v>
      </c>
      <c r="L62" s="387"/>
    </row>
    <row r="63" spans="1:12" ht="18.75">
      <c r="A63" s="336"/>
      <c r="B63" s="337"/>
      <c r="C63" s="337"/>
      <c r="D63" s="338"/>
      <c r="E63" s="339"/>
      <c r="F63" s="339"/>
      <c r="G63" s="339"/>
      <c r="H63" s="339"/>
      <c r="I63" s="339"/>
      <c r="J63" s="617"/>
      <c r="K63" s="497"/>
      <c r="L63" s="617"/>
    </row>
    <row r="64" spans="1:12" ht="18.75">
      <c r="A64" s="150">
        <v>11</v>
      </c>
      <c r="B64" s="58" t="s">
        <v>1341</v>
      </c>
      <c r="C64" s="79" t="s">
        <v>296</v>
      </c>
      <c r="D64" s="51" t="s">
        <v>313</v>
      </c>
      <c r="E64" s="133">
        <v>24000</v>
      </c>
      <c r="F64" s="133">
        <v>24000</v>
      </c>
      <c r="G64" s="133">
        <v>24000</v>
      </c>
      <c r="H64" s="133">
        <v>24000</v>
      </c>
      <c r="I64" s="133">
        <v>24000</v>
      </c>
      <c r="J64" s="487" t="s">
        <v>286</v>
      </c>
      <c r="K64" s="601" t="s">
        <v>87</v>
      </c>
      <c r="L64" s="487" t="s">
        <v>9</v>
      </c>
    </row>
    <row r="65" spans="1:12" ht="18.75">
      <c r="A65" s="152"/>
      <c r="B65" s="12"/>
      <c r="C65" s="10" t="s">
        <v>297</v>
      </c>
      <c r="D65" s="83"/>
      <c r="E65" s="81"/>
      <c r="F65" s="301"/>
      <c r="G65" s="81"/>
      <c r="H65" s="81"/>
      <c r="I65" s="81"/>
      <c r="J65" s="608" t="s">
        <v>287</v>
      </c>
      <c r="K65" s="510" t="s">
        <v>104</v>
      </c>
      <c r="L65" s="493"/>
    </row>
    <row r="66" spans="1:12" ht="18.75">
      <c r="A66" s="139">
        <v>12</v>
      </c>
      <c r="B66" s="2" t="s">
        <v>1340</v>
      </c>
      <c r="C66" s="36" t="s">
        <v>310</v>
      </c>
      <c r="D66" s="32" t="s">
        <v>105</v>
      </c>
      <c r="E66" s="38">
        <v>30000</v>
      </c>
      <c r="F66" s="299">
        <v>30000</v>
      </c>
      <c r="G66" s="299">
        <v>30000</v>
      </c>
      <c r="H66" s="38">
        <v>30000</v>
      </c>
      <c r="I66" s="38">
        <v>30000</v>
      </c>
      <c r="J66" s="489" t="s">
        <v>286</v>
      </c>
      <c r="K66" s="509" t="s">
        <v>87</v>
      </c>
      <c r="L66" s="489" t="s">
        <v>9</v>
      </c>
    </row>
    <row r="67" spans="1:12" ht="18.75">
      <c r="A67" s="10"/>
      <c r="B67" s="12"/>
      <c r="C67" s="141"/>
      <c r="D67" s="92"/>
      <c r="E67" s="153"/>
      <c r="F67" s="301"/>
      <c r="G67" s="81"/>
      <c r="H67" s="81"/>
      <c r="I67" s="81"/>
      <c r="J67" s="608" t="s">
        <v>287</v>
      </c>
      <c r="K67" s="510" t="s">
        <v>104</v>
      </c>
      <c r="L67" s="493"/>
    </row>
    <row r="68" spans="1:12" ht="18.75">
      <c r="A68" s="150">
        <v>13</v>
      </c>
      <c r="B68" s="58" t="s">
        <v>1343</v>
      </c>
      <c r="C68" s="13" t="s">
        <v>1283</v>
      </c>
      <c r="D68" s="5" t="s">
        <v>1284</v>
      </c>
      <c r="E68" s="15">
        <v>50000</v>
      </c>
      <c r="F68" s="54">
        <v>50000</v>
      </c>
      <c r="G68" s="15">
        <v>50000</v>
      </c>
      <c r="H68" s="15">
        <v>50000</v>
      </c>
      <c r="I68" s="15">
        <v>50000</v>
      </c>
      <c r="J68" s="508" t="s">
        <v>226</v>
      </c>
      <c r="K68" s="634" t="s">
        <v>1285</v>
      </c>
      <c r="L68" s="487" t="s">
        <v>9</v>
      </c>
    </row>
    <row r="69" spans="1:12" ht="18.75">
      <c r="A69" s="151"/>
      <c r="B69" s="20" t="s">
        <v>1282</v>
      </c>
      <c r="C69" s="17" t="s">
        <v>1</v>
      </c>
      <c r="D69" s="268"/>
      <c r="E69" s="17"/>
      <c r="F69" s="20"/>
      <c r="G69" s="17"/>
      <c r="H69" s="17"/>
      <c r="I69" s="17"/>
      <c r="J69" s="489" t="s">
        <v>227</v>
      </c>
      <c r="K69" s="635" t="s">
        <v>1286</v>
      </c>
      <c r="L69" s="488"/>
    </row>
    <row r="70" spans="1:12" ht="18.75">
      <c r="A70" s="151"/>
      <c r="B70" s="20"/>
      <c r="C70" s="17"/>
      <c r="D70" s="331"/>
      <c r="E70" s="17"/>
      <c r="F70" s="20"/>
      <c r="G70" s="17"/>
      <c r="H70" s="17"/>
      <c r="I70" s="17"/>
      <c r="J70" s="489" t="s">
        <v>228</v>
      </c>
      <c r="K70" s="635" t="s">
        <v>1612</v>
      </c>
      <c r="L70" s="488"/>
    </row>
    <row r="71" spans="1:12" ht="18.75">
      <c r="A71" s="138">
        <v>14</v>
      </c>
      <c r="B71" s="58" t="s">
        <v>1344</v>
      </c>
      <c r="C71" s="64" t="s">
        <v>298</v>
      </c>
      <c r="D71" s="138" t="s">
        <v>471</v>
      </c>
      <c r="E71" s="133">
        <v>100000</v>
      </c>
      <c r="F71" s="133">
        <v>100000</v>
      </c>
      <c r="G71" s="133">
        <v>100000</v>
      </c>
      <c r="H71" s="133">
        <v>100000</v>
      </c>
      <c r="I71" s="133">
        <v>100000</v>
      </c>
      <c r="J71" s="487" t="s">
        <v>286</v>
      </c>
      <c r="K71" s="601" t="s">
        <v>87</v>
      </c>
      <c r="L71" s="604" t="s">
        <v>9</v>
      </c>
    </row>
    <row r="72" spans="1:12" ht="18.75">
      <c r="A72" s="140"/>
      <c r="B72" s="12" t="s">
        <v>1345</v>
      </c>
      <c r="C72" s="10"/>
      <c r="D72" s="12"/>
      <c r="E72" s="81"/>
      <c r="F72" s="136"/>
      <c r="G72" s="136"/>
      <c r="H72" s="81"/>
      <c r="I72" s="81"/>
      <c r="J72" s="608" t="s">
        <v>287</v>
      </c>
      <c r="K72" s="510" t="s">
        <v>104</v>
      </c>
      <c r="L72" s="493"/>
    </row>
    <row r="73" spans="1:12" ht="18.75">
      <c r="A73" s="20"/>
      <c r="B73" s="20"/>
      <c r="C73" s="20"/>
      <c r="D73" s="86"/>
      <c r="E73" s="20"/>
      <c r="F73" s="20"/>
      <c r="G73" s="20"/>
      <c r="H73" s="20"/>
      <c r="I73" s="20"/>
      <c r="J73" s="478"/>
      <c r="K73" s="63"/>
      <c r="L73" s="478"/>
    </row>
    <row r="74" spans="1:12" ht="18.75">
      <c r="A74" s="20"/>
      <c r="B74" s="20"/>
      <c r="C74" s="20"/>
      <c r="D74" s="86"/>
      <c r="E74" s="20"/>
      <c r="F74" s="20"/>
      <c r="G74" s="20"/>
      <c r="H74" s="20"/>
      <c r="I74" s="20"/>
      <c r="J74" s="478"/>
      <c r="K74" s="63"/>
      <c r="L74" s="478"/>
    </row>
    <row r="75" spans="1:12" ht="18.75">
      <c r="A75" s="20"/>
      <c r="B75" s="20"/>
      <c r="C75" s="20"/>
      <c r="D75" s="86"/>
      <c r="E75" s="20"/>
      <c r="F75" s="20"/>
      <c r="G75" s="20"/>
      <c r="H75" s="20"/>
      <c r="I75" s="20"/>
      <c r="J75" s="478"/>
      <c r="K75" s="63"/>
      <c r="L75" s="478"/>
    </row>
    <row r="76" spans="1:12" ht="18.75">
      <c r="A76" s="20"/>
      <c r="B76" s="20"/>
      <c r="C76" s="20"/>
      <c r="D76" s="86"/>
      <c r="E76" s="20"/>
      <c r="F76" s="20"/>
      <c r="G76" s="20"/>
      <c r="H76" s="20"/>
      <c r="I76" s="20"/>
      <c r="J76" s="478"/>
      <c r="K76" s="63"/>
      <c r="L76" s="478"/>
    </row>
    <row r="77" spans="1:12" ht="18.75">
      <c r="A77" s="728" t="s">
        <v>1531</v>
      </c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728"/>
    </row>
    <row r="78" spans="1:12" ht="18.75">
      <c r="A78" s="556"/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</row>
    <row r="79" spans="1:12" s="3" customFormat="1" ht="18.75">
      <c r="A79" s="20"/>
      <c r="B79" s="20"/>
      <c r="C79" s="20"/>
      <c r="D79" s="20"/>
      <c r="E79" s="20"/>
      <c r="F79" s="20"/>
      <c r="G79" s="20"/>
      <c r="H79" s="20"/>
      <c r="I79" s="20"/>
      <c r="J79" s="478"/>
      <c r="K79" s="485" t="s">
        <v>689</v>
      </c>
      <c r="L79" s="494"/>
    </row>
    <row r="80" spans="1:12" ht="18.75">
      <c r="A80" s="1" t="s">
        <v>700</v>
      </c>
      <c r="D80" s="3"/>
      <c r="E80" s="3"/>
      <c r="F80" s="3"/>
      <c r="G80" s="3"/>
      <c r="H80" s="3"/>
      <c r="I80" s="3"/>
      <c r="L80" s="633"/>
    </row>
    <row r="81" spans="1:12" ht="18.75">
      <c r="A81" s="66" t="s">
        <v>560</v>
      </c>
      <c r="L81" s="63"/>
    </row>
    <row r="82" spans="1:12" ht="18.75">
      <c r="A82" s="779" t="s">
        <v>0</v>
      </c>
      <c r="B82" s="779" t="s">
        <v>1</v>
      </c>
      <c r="C82" s="779" t="s">
        <v>2</v>
      </c>
      <c r="D82" s="67" t="s">
        <v>3</v>
      </c>
      <c r="E82" s="782" t="s">
        <v>329</v>
      </c>
      <c r="F82" s="783"/>
      <c r="G82" s="783"/>
      <c r="H82" s="783"/>
      <c r="I82" s="784"/>
      <c r="J82" s="468" t="s">
        <v>224</v>
      </c>
      <c r="K82" s="469" t="s">
        <v>5</v>
      </c>
      <c r="L82" s="785" t="s">
        <v>473</v>
      </c>
    </row>
    <row r="83" spans="1:12" ht="18.75">
      <c r="A83" s="780"/>
      <c r="B83" s="780"/>
      <c r="C83" s="780"/>
      <c r="D83" s="69" t="s">
        <v>6</v>
      </c>
      <c r="E83" s="70">
        <v>2561</v>
      </c>
      <c r="F83" s="67">
        <v>2562</v>
      </c>
      <c r="G83" s="71">
        <v>2563</v>
      </c>
      <c r="H83" s="71">
        <v>2564</v>
      </c>
      <c r="I83" s="71">
        <v>2565</v>
      </c>
      <c r="J83" s="471" t="s">
        <v>225</v>
      </c>
      <c r="K83" s="472" t="s">
        <v>7</v>
      </c>
      <c r="L83" s="786"/>
    </row>
    <row r="84" spans="1:12" ht="18.75">
      <c r="A84" s="781"/>
      <c r="B84" s="781"/>
      <c r="C84" s="781"/>
      <c r="D84" s="73"/>
      <c r="E84" s="74" t="s">
        <v>8</v>
      </c>
      <c r="F84" s="75" t="s">
        <v>8</v>
      </c>
      <c r="G84" s="76" t="s">
        <v>8</v>
      </c>
      <c r="H84" s="76" t="s">
        <v>8</v>
      </c>
      <c r="I84" s="76" t="s">
        <v>8</v>
      </c>
      <c r="J84" s="473"/>
      <c r="K84" s="474"/>
      <c r="L84" s="787"/>
    </row>
    <row r="85" spans="1:13" ht="18.75">
      <c r="A85" s="150">
        <v>15</v>
      </c>
      <c r="B85" s="53" t="s">
        <v>575</v>
      </c>
      <c r="C85" s="53" t="s">
        <v>314</v>
      </c>
      <c r="D85" s="84" t="s">
        <v>316</v>
      </c>
      <c r="E85" s="133">
        <v>200000</v>
      </c>
      <c r="F85" s="133">
        <v>200000</v>
      </c>
      <c r="G85" s="133">
        <v>200000</v>
      </c>
      <c r="H85" s="133">
        <v>200000</v>
      </c>
      <c r="I85" s="133">
        <v>200000</v>
      </c>
      <c r="J85" s="636" t="s">
        <v>286</v>
      </c>
      <c r="K85" s="486" t="s">
        <v>87</v>
      </c>
      <c r="L85" s="604" t="s">
        <v>9</v>
      </c>
      <c r="M85" s="20"/>
    </row>
    <row r="86" spans="1:13" ht="18.75">
      <c r="A86" s="151"/>
      <c r="B86" s="21" t="s">
        <v>1347</v>
      </c>
      <c r="C86" s="21" t="s">
        <v>315</v>
      </c>
      <c r="D86" s="7"/>
      <c r="E86" s="33"/>
      <c r="F86" s="50"/>
      <c r="G86" s="33"/>
      <c r="H86" s="33"/>
      <c r="I86" s="33"/>
      <c r="J86" s="616" t="s">
        <v>287</v>
      </c>
      <c r="K86" s="488" t="s">
        <v>104</v>
      </c>
      <c r="L86" s="489"/>
      <c r="M86" s="20"/>
    </row>
    <row r="87" spans="1:13" ht="18.75">
      <c r="A87" s="151"/>
      <c r="B87" s="21" t="s">
        <v>1349</v>
      </c>
      <c r="C87" s="21"/>
      <c r="D87" s="7"/>
      <c r="E87" s="33"/>
      <c r="F87" s="50"/>
      <c r="G87" s="33"/>
      <c r="H87" s="33"/>
      <c r="I87" s="33"/>
      <c r="J87" s="616"/>
      <c r="K87" s="488"/>
      <c r="L87" s="489"/>
      <c r="M87" s="20"/>
    </row>
    <row r="88" spans="1:13" ht="18.75">
      <c r="A88" s="151"/>
      <c r="B88" s="21" t="s">
        <v>1348</v>
      </c>
      <c r="C88" s="21"/>
      <c r="D88" s="7"/>
      <c r="E88" s="33"/>
      <c r="F88" s="50"/>
      <c r="G88" s="33"/>
      <c r="H88" s="33"/>
      <c r="I88" s="33"/>
      <c r="J88" s="616"/>
      <c r="K88" s="488"/>
      <c r="L88" s="489"/>
      <c r="M88" s="20"/>
    </row>
    <row r="89" spans="1:13" ht="18.75">
      <c r="A89" s="151"/>
      <c r="B89" s="21" t="s">
        <v>1346</v>
      </c>
      <c r="C89" s="21"/>
      <c r="D89" s="7"/>
      <c r="E89" s="33"/>
      <c r="F89" s="50"/>
      <c r="G89" s="33"/>
      <c r="H89" s="33"/>
      <c r="I89" s="33"/>
      <c r="J89" s="616"/>
      <c r="K89" s="488"/>
      <c r="L89" s="489"/>
      <c r="M89" s="20"/>
    </row>
    <row r="90" spans="1:12" s="100" customFormat="1" ht="18.75">
      <c r="A90" s="110">
        <v>16</v>
      </c>
      <c r="B90" s="111" t="s">
        <v>1101</v>
      </c>
      <c r="C90" s="111" t="s">
        <v>1102</v>
      </c>
      <c r="D90" s="111" t="s">
        <v>1103</v>
      </c>
      <c r="E90" s="112">
        <v>200000</v>
      </c>
      <c r="F90" s="686">
        <v>200000</v>
      </c>
      <c r="G90" s="112">
        <v>200000</v>
      </c>
      <c r="H90" s="112">
        <v>200000</v>
      </c>
      <c r="I90" s="112">
        <v>200000</v>
      </c>
      <c r="J90" s="641" t="s">
        <v>341</v>
      </c>
      <c r="K90" s="598" t="s">
        <v>27</v>
      </c>
      <c r="L90" s="482" t="s">
        <v>9</v>
      </c>
    </row>
    <row r="91" spans="1:12" s="100" customFormat="1" ht="18.75">
      <c r="A91" s="674"/>
      <c r="B91" s="116" t="s">
        <v>1342</v>
      </c>
      <c r="C91" s="238" t="s">
        <v>1105</v>
      </c>
      <c r="D91" s="100" t="s">
        <v>1111</v>
      </c>
      <c r="E91" s="118"/>
      <c r="G91" s="116"/>
      <c r="H91" s="148"/>
      <c r="I91" s="148"/>
      <c r="J91" s="687" t="s">
        <v>343</v>
      </c>
      <c r="K91" s="387" t="s">
        <v>1107</v>
      </c>
      <c r="L91" s="477"/>
    </row>
    <row r="92" spans="1:12" s="100" customFormat="1" ht="18.75">
      <c r="A92" s="122"/>
      <c r="B92" s="123"/>
      <c r="C92" s="124" t="s">
        <v>1108</v>
      </c>
      <c r="D92" s="123"/>
      <c r="E92" s="126"/>
      <c r="F92" s="123"/>
      <c r="G92" s="124"/>
      <c r="H92" s="124"/>
      <c r="I92" s="124"/>
      <c r="J92" s="483"/>
      <c r="K92" s="390" t="s">
        <v>1109</v>
      </c>
      <c r="L92" s="483"/>
    </row>
    <row r="93" spans="1:12" ht="18.75">
      <c r="A93" s="138">
        <v>17</v>
      </c>
      <c r="B93" s="13" t="s">
        <v>1404</v>
      </c>
      <c r="C93" s="13" t="s">
        <v>88</v>
      </c>
      <c r="D93" s="51" t="s">
        <v>90</v>
      </c>
      <c r="E93" s="15">
        <v>10000</v>
      </c>
      <c r="F93" s="15">
        <v>10000</v>
      </c>
      <c r="G93" s="15">
        <v>10000</v>
      </c>
      <c r="H93" s="15">
        <v>10000</v>
      </c>
      <c r="I93" s="15">
        <v>10000</v>
      </c>
      <c r="J93" s="641" t="s">
        <v>341</v>
      </c>
      <c r="K93" s="486" t="s">
        <v>75</v>
      </c>
      <c r="L93" s="487" t="s">
        <v>289</v>
      </c>
    </row>
    <row r="94" spans="1:12" ht="18.75">
      <c r="A94" s="139"/>
      <c r="B94" s="17" t="s">
        <v>1403</v>
      </c>
      <c r="C94" s="17" t="s">
        <v>89</v>
      </c>
      <c r="D94" s="32"/>
      <c r="E94" s="17"/>
      <c r="F94" s="17"/>
      <c r="G94" s="17"/>
      <c r="H94" s="17"/>
      <c r="I94" s="17"/>
      <c r="J94" s="687" t="s">
        <v>343</v>
      </c>
      <c r="K94" s="488" t="s">
        <v>91</v>
      </c>
      <c r="L94" s="488"/>
    </row>
    <row r="95" spans="1:12" ht="18.75">
      <c r="A95" s="152"/>
      <c r="B95" s="10"/>
      <c r="C95" s="10"/>
      <c r="D95" s="564"/>
      <c r="E95" s="48"/>
      <c r="F95" s="48"/>
      <c r="G95" s="48"/>
      <c r="H95" s="48"/>
      <c r="I95" s="48"/>
      <c r="J95" s="493"/>
      <c r="K95" s="490"/>
      <c r="L95" s="490"/>
    </row>
    <row r="96" spans="1:12" ht="18.75">
      <c r="A96" s="138">
        <v>18</v>
      </c>
      <c r="B96" s="13" t="s">
        <v>569</v>
      </c>
      <c r="C96" s="13" t="s">
        <v>92</v>
      </c>
      <c r="D96" s="51" t="s">
        <v>90</v>
      </c>
      <c r="E96" s="15">
        <v>10000</v>
      </c>
      <c r="F96" s="15">
        <v>10000</v>
      </c>
      <c r="G96" s="15">
        <v>10000</v>
      </c>
      <c r="H96" s="15">
        <v>10000</v>
      </c>
      <c r="I96" s="15">
        <v>10000</v>
      </c>
      <c r="J96" s="641" t="s">
        <v>341</v>
      </c>
      <c r="K96" s="486" t="s">
        <v>75</v>
      </c>
      <c r="L96" s="487" t="s">
        <v>289</v>
      </c>
    </row>
    <row r="97" spans="1:12" ht="18.75">
      <c r="A97" s="151"/>
      <c r="B97" s="17" t="s">
        <v>570</v>
      </c>
      <c r="C97" s="17" t="s">
        <v>93</v>
      </c>
      <c r="D97" s="32"/>
      <c r="E97" s="18"/>
      <c r="F97" s="18"/>
      <c r="G97" s="18"/>
      <c r="H97" s="18"/>
      <c r="I97" s="18"/>
      <c r="J97" s="687" t="s">
        <v>343</v>
      </c>
      <c r="K97" s="488" t="s">
        <v>91</v>
      </c>
      <c r="L97" s="488"/>
    </row>
    <row r="98" spans="1:12" ht="18.75">
      <c r="A98" s="10"/>
      <c r="B98" s="10"/>
      <c r="C98" s="10" t="s">
        <v>94</v>
      </c>
      <c r="D98" s="83"/>
      <c r="E98" s="10"/>
      <c r="F98" s="10"/>
      <c r="G98" s="10"/>
      <c r="H98" s="10"/>
      <c r="I98" s="10"/>
      <c r="J98" s="493"/>
      <c r="K98" s="490"/>
      <c r="L98" s="493"/>
    </row>
    <row r="99" spans="1:12" ht="18.75">
      <c r="A99" s="138">
        <v>19</v>
      </c>
      <c r="B99" s="13" t="s">
        <v>571</v>
      </c>
      <c r="C99" s="13" t="s">
        <v>470</v>
      </c>
      <c r="D99" s="13" t="s">
        <v>90</v>
      </c>
      <c r="E99" s="15">
        <v>300000</v>
      </c>
      <c r="F99" s="15">
        <v>300000</v>
      </c>
      <c r="G99" s="15">
        <v>300000</v>
      </c>
      <c r="H99" s="15">
        <v>300000</v>
      </c>
      <c r="I99" s="15">
        <v>300000</v>
      </c>
      <c r="J99" s="641" t="s">
        <v>341</v>
      </c>
      <c r="K99" s="486" t="s">
        <v>1613</v>
      </c>
      <c r="L99" s="487" t="s">
        <v>289</v>
      </c>
    </row>
    <row r="100" spans="1:12" ht="18.75">
      <c r="A100" s="17"/>
      <c r="B100" s="17" t="s">
        <v>572</v>
      </c>
      <c r="C100" s="17" t="s">
        <v>95</v>
      </c>
      <c r="D100" s="29"/>
      <c r="E100" s="18"/>
      <c r="F100" s="18"/>
      <c r="G100" s="18"/>
      <c r="H100" s="18"/>
      <c r="I100" s="18"/>
      <c r="J100" s="687" t="s">
        <v>343</v>
      </c>
      <c r="K100" s="488"/>
      <c r="L100" s="489"/>
    </row>
    <row r="101" spans="1:12" ht="18.75">
      <c r="A101" s="10"/>
      <c r="B101" s="10"/>
      <c r="C101" s="10" t="s">
        <v>96</v>
      </c>
      <c r="D101" s="10"/>
      <c r="E101" s="10"/>
      <c r="F101" s="10"/>
      <c r="G101" s="10"/>
      <c r="H101" s="10"/>
      <c r="I101" s="10"/>
      <c r="J101" s="493"/>
      <c r="K101" s="490"/>
      <c r="L101" s="490"/>
    </row>
    <row r="102" spans="1:12" s="20" customFormat="1" ht="24.75" customHeight="1">
      <c r="A102" s="331"/>
      <c r="D102" s="86"/>
      <c r="E102" s="86"/>
      <c r="J102" s="478"/>
      <c r="K102" s="637"/>
      <c r="L102" s="478"/>
    </row>
    <row r="103" spans="1:12" ht="18.75">
      <c r="A103" s="728" t="s">
        <v>1532</v>
      </c>
      <c r="B103" s="728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</row>
    <row r="105" spans="1:12" s="3" customFormat="1" ht="18.75">
      <c r="A105" s="20"/>
      <c r="B105" s="20"/>
      <c r="C105" s="20"/>
      <c r="D105" s="20"/>
      <c r="E105" s="20"/>
      <c r="F105" s="20"/>
      <c r="G105" s="20"/>
      <c r="H105" s="20"/>
      <c r="I105" s="20"/>
      <c r="J105" s="478"/>
      <c r="K105" s="485" t="s">
        <v>689</v>
      </c>
      <c r="L105" s="494"/>
    </row>
    <row r="106" spans="1:12" ht="18.75">
      <c r="A106" s="1" t="s">
        <v>700</v>
      </c>
      <c r="D106" s="3"/>
      <c r="E106" s="3"/>
      <c r="F106" s="3"/>
      <c r="G106" s="3"/>
      <c r="H106" s="3"/>
      <c r="I106" s="3"/>
      <c r="L106" s="633"/>
    </row>
    <row r="107" spans="1:12" ht="18.75">
      <c r="A107" s="66" t="s">
        <v>560</v>
      </c>
      <c r="L107" s="63"/>
    </row>
    <row r="108" spans="1:12" ht="18.75">
      <c r="A108" s="756" t="s">
        <v>0</v>
      </c>
      <c r="B108" s="764" t="s">
        <v>1</v>
      </c>
      <c r="C108" s="764" t="s">
        <v>2</v>
      </c>
      <c r="D108" s="98" t="s">
        <v>3</v>
      </c>
      <c r="E108" s="828" t="s">
        <v>329</v>
      </c>
      <c r="F108" s="829"/>
      <c r="G108" s="829"/>
      <c r="H108" s="829"/>
      <c r="I108" s="830"/>
      <c r="J108" s="567" t="s">
        <v>224</v>
      </c>
      <c r="K108" s="825" t="s">
        <v>1151</v>
      </c>
      <c r="L108" s="785" t="s">
        <v>473</v>
      </c>
    </row>
    <row r="109" spans="1:12" ht="18.75">
      <c r="A109" s="757"/>
      <c r="B109" s="765"/>
      <c r="C109" s="765"/>
      <c r="D109" s="101" t="s">
        <v>6</v>
      </c>
      <c r="E109" s="304">
        <v>2561</v>
      </c>
      <c r="F109" s="98">
        <v>2562</v>
      </c>
      <c r="G109" s="517">
        <v>2563</v>
      </c>
      <c r="H109" s="516">
        <v>2564</v>
      </c>
      <c r="I109" s="516">
        <v>2565</v>
      </c>
      <c r="J109" s="568" t="s">
        <v>338</v>
      </c>
      <c r="K109" s="826"/>
      <c r="L109" s="786"/>
    </row>
    <row r="110" spans="1:12" ht="18.75">
      <c r="A110" s="758"/>
      <c r="B110" s="766"/>
      <c r="C110" s="766"/>
      <c r="D110" s="105"/>
      <c r="E110" s="106" t="s">
        <v>8</v>
      </c>
      <c r="F110" s="108" t="s">
        <v>8</v>
      </c>
      <c r="G110" s="76" t="s">
        <v>8</v>
      </c>
      <c r="H110" s="107" t="s">
        <v>8</v>
      </c>
      <c r="I110" s="107" t="s">
        <v>8</v>
      </c>
      <c r="J110" s="574"/>
      <c r="K110" s="827"/>
      <c r="L110" s="787"/>
    </row>
    <row r="111" spans="1:12" ht="18.75">
      <c r="A111" s="231">
        <v>20</v>
      </c>
      <c r="B111" s="116" t="s">
        <v>1568</v>
      </c>
      <c r="C111" s="116" t="s">
        <v>1570</v>
      </c>
      <c r="D111" s="232" t="s">
        <v>1160</v>
      </c>
      <c r="E111" s="114">
        <v>100000</v>
      </c>
      <c r="F111" s="114">
        <v>100000</v>
      </c>
      <c r="G111" s="114">
        <v>100000</v>
      </c>
      <c r="H111" s="114">
        <v>100000</v>
      </c>
      <c r="I111" s="114">
        <v>100000</v>
      </c>
      <c r="J111" s="640" t="s">
        <v>341</v>
      </c>
      <c r="K111" s="387" t="s">
        <v>1161</v>
      </c>
      <c r="L111" s="482" t="s">
        <v>291</v>
      </c>
    </row>
    <row r="112" spans="1:12" ht="18.75">
      <c r="A112" s="231"/>
      <c r="B112" s="116" t="s">
        <v>1614</v>
      </c>
      <c r="C112" s="116" t="s">
        <v>1615</v>
      </c>
      <c r="D112" s="115" t="s">
        <v>790</v>
      </c>
      <c r="E112" s="116"/>
      <c r="F112" s="116"/>
      <c r="G112" s="116"/>
      <c r="H112" s="116"/>
      <c r="I112" s="116"/>
      <c r="J112" s="477" t="s">
        <v>343</v>
      </c>
      <c r="K112" s="387" t="s">
        <v>372</v>
      </c>
      <c r="L112" s="387"/>
    </row>
    <row r="113" spans="1:12" ht="18.75">
      <c r="A113" s="336"/>
      <c r="B113" s="337"/>
      <c r="C113" s="337"/>
      <c r="D113" s="338"/>
      <c r="E113" s="339"/>
      <c r="F113" s="339"/>
      <c r="G113" s="339"/>
      <c r="H113" s="339"/>
      <c r="I113" s="339"/>
      <c r="J113" s="617"/>
      <c r="K113" s="497"/>
      <c r="L113" s="617"/>
    </row>
    <row r="114" spans="1:12" s="20" customFormat="1" ht="18.75">
      <c r="A114" s="150">
        <v>21</v>
      </c>
      <c r="B114" s="58" t="s">
        <v>691</v>
      </c>
      <c r="C114" s="13" t="s">
        <v>44</v>
      </c>
      <c r="D114" s="51" t="s">
        <v>45</v>
      </c>
      <c r="E114" s="133">
        <v>10000</v>
      </c>
      <c r="F114" s="61">
        <v>10000</v>
      </c>
      <c r="G114" s="133">
        <v>10000</v>
      </c>
      <c r="H114" s="133">
        <v>10000</v>
      </c>
      <c r="I114" s="133">
        <v>10000</v>
      </c>
      <c r="J114" s="643" t="s">
        <v>264</v>
      </c>
      <c r="K114" s="822" t="s">
        <v>1152</v>
      </c>
      <c r="L114" s="487" t="s">
        <v>9</v>
      </c>
    </row>
    <row r="115" spans="1:12" s="20" customFormat="1" ht="18.75">
      <c r="A115" s="151"/>
      <c r="C115" s="36" t="s">
        <v>524</v>
      </c>
      <c r="D115" s="86" t="s">
        <v>46</v>
      </c>
      <c r="E115" s="32"/>
      <c r="G115" s="17"/>
      <c r="H115" s="17"/>
      <c r="I115" s="17"/>
      <c r="J115" s="489" t="s">
        <v>262</v>
      </c>
      <c r="K115" s="823"/>
      <c r="L115" s="488"/>
    </row>
    <row r="116" spans="1:12" s="20" customFormat="1" ht="18.75">
      <c r="A116" s="151"/>
      <c r="C116" s="36"/>
      <c r="D116" s="86"/>
      <c r="E116" s="32"/>
      <c r="G116" s="17"/>
      <c r="H116" s="17"/>
      <c r="I116" s="17"/>
      <c r="J116" s="489"/>
      <c r="K116" s="823"/>
      <c r="L116" s="488"/>
    </row>
    <row r="117" spans="1:12" s="20" customFormat="1" ht="18.75">
      <c r="A117" s="151"/>
      <c r="B117" s="2"/>
      <c r="C117" s="17"/>
      <c r="D117" s="14"/>
      <c r="E117" s="32"/>
      <c r="F117" s="2"/>
      <c r="G117" s="17"/>
      <c r="H117" s="17"/>
      <c r="I117" s="17"/>
      <c r="J117" s="489"/>
      <c r="K117" s="824"/>
      <c r="L117" s="489"/>
    </row>
    <row r="118" spans="1:12" s="20" customFormat="1" ht="18.75">
      <c r="A118" s="150">
        <v>22</v>
      </c>
      <c r="B118" s="58" t="s">
        <v>1485</v>
      </c>
      <c r="C118" s="13" t="s">
        <v>44</v>
      </c>
      <c r="D118" s="51" t="s">
        <v>45</v>
      </c>
      <c r="E118" s="133">
        <v>10000</v>
      </c>
      <c r="F118" s="61">
        <v>10000</v>
      </c>
      <c r="G118" s="133">
        <v>10000</v>
      </c>
      <c r="H118" s="133">
        <v>10000</v>
      </c>
      <c r="I118" s="133">
        <v>10000</v>
      </c>
      <c r="J118" s="643" t="s">
        <v>264</v>
      </c>
      <c r="K118" s="822" t="s">
        <v>1152</v>
      </c>
      <c r="L118" s="487" t="s">
        <v>9</v>
      </c>
    </row>
    <row r="119" spans="1:12" s="20" customFormat="1" ht="18.75">
      <c r="A119" s="151"/>
      <c r="B119" s="20" t="s">
        <v>1486</v>
      </c>
      <c r="C119" s="36" t="s">
        <v>524</v>
      </c>
      <c r="D119" s="86" t="s">
        <v>46</v>
      </c>
      <c r="E119" s="32"/>
      <c r="G119" s="17"/>
      <c r="H119" s="17"/>
      <c r="I119" s="17"/>
      <c r="J119" s="489" t="s">
        <v>262</v>
      </c>
      <c r="K119" s="823"/>
      <c r="L119" s="488"/>
    </row>
    <row r="120" spans="1:12" s="20" customFormat="1" ht="18.75">
      <c r="A120" s="151"/>
      <c r="B120" s="20" t="s">
        <v>1616</v>
      </c>
      <c r="C120" s="36"/>
      <c r="D120" s="86"/>
      <c r="E120" s="32"/>
      <c r="G120" s="17"/>
      <c r="H120" s="17"/>
      <c r="I120" s="17"/>
      <c r="J120" s="489"/>
      <c r="K120" s="823"/>
      <c r="L120" s="488"/>
    </row>
    <row r="121" spans="1:12" s="20" customFormat="1" ht="18.75">
      <c r="A121" s="151"/>
      <c r="B121" s="20" t="s">
        <v>1487</v>
      </c>
      <c r="C121" s="36"/>
      <c r="D121" s="86"/>
      <c r="E121" s="32"/>
      <c r="G121" s="17"/>
      <c r="H121" s="17"/>
      <c r="I121" s="17"/>
      <c r="J121" s="489"/>
      <c r="K121" s="823"/>
      <c r="L121" s="488"/>
    </row>
    <row r="122" spans="1:12" s="20" customFormat="1" ht="18.75">
      <c r="A122" s="151"/>
      <c r="B122" s="20" t="s">
        <v>1488</v>
      </c>
      <c r="C122" s="36"/>
      <c r="D122" s="86"/>
      <c r="E122" s="32"/>
      <c r="G122" s="17"/>
      <c r="H122" s="17"/>
      <c r="I122" s="17"/>
      <c r="J122" s="489"/>
      <c r="K122" s="823"/>
      <c r="L122" s="488"/>
    </row>
    <row r="123" spans="1:12" s="20" customFormat="1" ht="18.75">
      <c r="A123" s="151"/>
      <c r="B123" s="20" t="s">
        <v>1489</v>
      </c>
      <c r="C123" s="36"/>
      <c r="D123" s="86"/>
      <c r="E123" s="32"/>
      <c r="G123" s="17"/>
      <c r="H123" s="17"/>
      <c r="I123" s="17"/>
      <c r="J123" s="489"/>
      <c r="K123" s="823"/>
      <c r="L123" s="488"/>
    </row>
    <row r="124" spans="1:12" s="20" customFormat="1" ht="18.75">
      <c r="A124" s="151"/>
      <c r="B124" s="20" t="s">
        <v>1490</v>
      </c>
      <c r="C124" s="36"/>
      <c r="D124" s="86"/>
      <c r="E124" s="32"/>
      <c r="G124" s="17"/>
      <c r="H124" s="17"/>
      <c r="I124" s="17"/>
      <c r="J124" s="489"/>
      <c r="K124" s="823"/>
      <c r="L124" s="488"/>
    </row>
    <row r="125" spans="1:12" s="20" customFormat="1" ht="18.75">
      <c r="A125" s="151"/>
      <c r="B125" s="20" t="s">
        <v>1491</v>
      </c>
      <c r="C125" s="36"/>
      <c r="D125" s="86"/>
      <c r="E125" s="32"/>
      <c r="G125" s="17"/>
      <c r="H125" s="17"/>
      <c r="I125" s="17"/>
      <c r="J125" s="489"/>
      <c r="K125" s="823"/>
      <c r="L125" s="488"/>
    </row>
    <row r="126" spans="1:12" s="20" customFormat="1" ht="18.75">
      <c r="A126" s="152"/>
      <c r="B126" s="12" t="s">
        <v>1492</v>
      </c>
      <c r="C126" s="10"/>
      <c r="D126" s="24"/>
      <c r="E126" s="83"/>
      <c r="F126" s="12"/>
      <c r="G126" s="10"/>
      <c r="H126" s="10"/>
      <c r="I126" s="10"/>
      <c r="J126" s="493"/>
      <c r="K126" s="824"/>
      <c r="L126" s="493"/>
    </row>
    <row r="127" spans="1:12" s="20" customFormat="1" ht="18.75">
      <c r="A127" s="331"/>
      <c r="D127" s="331"/>
      <c r="E127" s="86"/>
      <c r="J127" s="478"/>
      <c r="K127" s="644"/>
      <c r="L127" s="478"/>
    </row>
    <row r="128" spans="1:12" s="20" customFormat="1" ht="18.75">
      <c r="A128" s="331"/>
      <c r="D128" s="331"/>
      <c r="E128" s="86"/>
      <c r="J128" s="478"/>
      <c r="K128" s="644"/>
      <c r="L128" s="478"/>
    </row>
    <row r="129" spans="1:12" s="20" customFormat="1" ht="18.75">
      <c r="A129" s="728" t="s">
        <v>1533</v>
      </c>
      <c r="B129" s="728"/>
      <c r="C129" s="728"/>
      <c r="D129" s="728"/>
      <c r="E129" s="728"/>
      <c r="F129" s="728"/>
      <c r="G129" s="728"/>
      <c r="H129" s="728"/>
      <c r="I129" s="728"/>
      <c r="J129" s="728"/>
      <c r="K129" s="728"/>
      <c r="L129" s="728"/>
    </row>
    <row r="130" spans="1:12" s="3" customFormat="1" ht="18.75">
      <c r="A130" s="20"/>
      <c r="B130" s="20"/>
      <c r="C130" s="20"/>
      <c r="D130" s="20"/>
      <c r="E130" s="20"/>
      <c r="F130" s="20"/>
      <c r="G130" s="20"/>
      <c r="H130" s="20"/>
      <c r="I130" s="20"/>
      <c r="J130" s="478"/>
      <c r="K130" s="485" t="s">
        <v>689</v>
      </c>
      <c r="L130" s="494"/>
    </row>
    <row r="131" spans="1:12" ht="18.75">
      <c r="A131" s="1" t="s">
        <v>700</v>
      </c>
      <c r="D131" s="3"/>
      <c r="E131" s="3"/>
      <c r="F131" s="3"/>
      <c r="G131" s="3"/>
      <c r="H131" s="3"/>
      <c r="I131" s="3"/>
      <c r="L131" s="633"/>
    </row>
    <row r="132" spans="1:12" ht="18.75">
      <c r="A132" s="66" t="s">
        <v>560</v>
      </c>
      <c r="L132" s="63"/>
    </row>
    <row r="133" spans="1:12" ht="18.75">
      <c r="A133" s="756" t="s">
        <v>0</v>
      </c>
      <c r="B133" s="764" t="s">
        <v>1</v>
      </c>
      <c r="C133" s="764" t="s">
        <v>2</v>
      </c>
      <c r="D133" s="98" t="s">
        <v>3</v>
      </c>
      <c r="E133" s="828" t="s">
        <v>329</v>
      </c>
      <c r="F133" s="829"/>
      <c r="G133" s="829"/>
      <c r="H133" s="829"/>
      <c r="I133" s="830"/>
      <c r="J133" s="567" t="s">
        <v>224</v>
      </c>
      <c r="K133" s="825" t="s">
        <v>1151</v>
      </c>
      <c r="L133" s="785" t="s">
        <v>473</v>
      </c>
    </row>
    <row r="134" spans="1:12" ht="18.75">
      <c r="A134" s="757"/>
      <c r="B134" s="765"/>
      <c r="C134" s="765"/>
      <c r="D134" s="101" t="s">
        <v>6</v>
      </c>
      <c r="E134" s="304">
        <v>2561</v>
      </c>
      <c r="F134" s="98">
        <v>2562</v>
      </c>
      <c r="G134" s="559">
        <v>2563</v>
      </c>
      <c r="H134" s="516">
        <v>2564</v>
      </c>
      <c r="I134" s="516">
        <v>2565</v>
      </c>
      <c r="J134" s="568" t="s">
        <v>338</v>
      </c>
      <c r="K134" s="826"/>
      <c r="L134" s="786"/>
    </row>
    <row r="135" spans="1:12" ht="18.75">
      <c r="A135" s="758"/>
      <c r="B135" s="766"/>
      <c r="C135" s="766"/>
      <c r="D135" s="105"/>
      <c r="E135" s="106" t="s">
        <v>8</v>
      </c>
      <c r="F135" s="108" t="s">
        <v>8</v>
      </c>
      <c r="G135" s="76" t="s">
        <v>8</v>
      </c>
      <c r="H135" s="107" t="s">
        <v>8</v>
      </c>
      <c r="I135" s="107" t="s">
        <v>8</v>
      </c>
      <c r="J135" s="574"/>
      <c r="K135" s="827"/>
      <c r="L135" s="787"/>
    </row>
    <row r="136" spans="1:12" s="100" customFormat="1" ht="21.75" customHeight="1">
      <c r="A136" s="110">
        <v>23</v>
      </c>
      <c r="B136" s="146" t="s">
        <v>1365</v>
      </c>
      <c r="C136" s="111" t="s">
        <v>44</v>
      </c>
      <c r="D136" s="255" t="s">
        <v>45</v>
      </c>
      <c r="E136" s="112">
        <v>15000</v>
      </c>
      <c r="F136" s="686">
        <v>15000</v>
      </c>
      <c r="G136" s="112">
        <v>15000</v>
      </c>
      <c r="H136" s="112">
        <v>15000</v>
      </c>
      <c r="I136" s="112">
        <v>15000</v>
      </c>
      <c r="J136" s="688" t="s">
        <v>264</v>
      </c>
      <c r="K136" s="819" t="s">
        <v>1153</v>
      </c>
      <c r="L136" s="482" t="s">
        <v>9</v>
      </c>
    </row>
    <row r="137" spans="1:12" s="100" customFormat="1" ht="24.75" customHeight="1">
      <c r="A137" s="122"/>
      <c r="B137" s="123" t="s">
        <v>600</v>
      </c>
      <c r="C137" s="124" t="s">
        <v>47</v>
      </c>
      <c r="D137" s="243" t="s">
        <v>46</v>
      </c>
      <c r="E137" s="126"/>
      <c r="F137" s="123"/>
      <c r="G137" s="124"/>
      <c r="H137" s="124"/>
      <c r="I137" s="124"/>
      <c r="J137" s="483" t="s">
        <v>262</v>
      </c>
      <c r="K137" s="821"/>
      <c r="L137" s="483"/>
    </row>
    <row r="138" spans="1:12" s="94" customFormat="1" ht="18.75" customHeight="1">
      <c r="A138" s="110">
        <v>24</v>
      </c>
      <c r="B138" s="146" t="s">
        <v>1117</v>
      </c>
      <c r="C138" s="111" t="s">
        <v>1118</v>
      </c>
      <c r="D138" s="689" t="s">
        <v>1056</v>
      </c>
      <c r="E138" s="690">
        <v>250000</v>
      </c>
      <c r="F138" s="690">
        <v>250000</v>
      </c>
      <c r="G138" s="690">
        <v>250000</v>
      </c>
      <c r="H138" s="690">
        <v>250000</v>
      </c>
      <c r="I138" s="690">
        <v>250000</v>
      </c>
      <c r="J138" s="641" t="s">
        <v>234</v>
      </c>
      <c r="K138" s="819" t="s">
        <v>1154</v>
      </c>
      <c r="L138" s="482" t="s">
        <v>9</v>
      </c>
    </row>
    <row r="139" spans="1:12" s="94" customFormat="1" ht="18.75">
      <c r="A139" s="116"/>
      <c r="B139" s="100" t="s">
        <v>1119</v>
      </c>
      <c r="C139" s="116" t="s">
        <v>1120</v>
      </c>
      <c r="D139" s="94" t="s">
        <v>427</v>
      </c>
      <c r="E139" s="116"/>
      <c r="F139" s="116"/>
      <c r="G139" s="116"/>
      <c r="H139" s="116"/>
      <c r="I139" s="116"/>
      <c r="J139" s="477" t="s">
        <v>7</v>
      </c>
      <c r="K139" s="820"/>
      <c r="L139" s="477"/>
    </row>
    <row r="140" spans="1:12" s="94" customFormat="1" ht="18.75">
      <c r="A140" s="148"/>
      <c r="B140" s="116"/>
      <c r="C140" s="238" t="s">
        <v>1121</v>
      </c>
      <c r="E140" s="116"/>
      <c r="F140" s="116"/>
      <c r="G140" s="116"/>
      <c r="H140" s="148"/>
      <c r="I140" s="148"/>
      <c r="J140" s="687" t="s">
        <v>343</v>
      </c>
      <c r="K140" s="820"/>
      <c r="L140" s="691"/>
    </row>
    <row r="141" spans="1:12" s="94" customFormat="1" ht="16.5" customHeight="1">
      <c r="A141" s="124"/>
      <c r="B141" s="123"/>
      <c r="C141" s="124" t="s">
        <v>1122</v>
      </c>
      <c r="E141" s="124"/>
      <c r="F141" s="124"/>
      <c r="G141" s="124"/>
      <c r="H141" s="124"/>
      <c r="I141" s="124"/>
      <c r="J141" s="483"/>
      <c r="K141" s="821"/>
      <c r="L141" s="389"/>
    </row>
    <row r="142" spans="1:12" s="100" customFormat="1" ht="18.75" customHeight="1">
      <c r="A142" s="110">
        <v>25</v>
      </c>
      <c r="B142" s="116" t="s">
        <v>1123</v>
      </c>
      <c r="C142" s="111" t="s">
        <v>1102</v>
      </c>
      <c r="D142" s="692" t="s">
        <v>1124</v>
      </c>
      <c r="E142" s="686">
        <v>200000</v>
      </c>
      <c r="F142" s="112">
        <v>200000</v>
      </c>
      <c r="G142" s="112">
        <v>200000</v>
      </c>
      <c r="H142" s="112">
        <v>200000</v>
      </c>
      <c r="I142" s="112">
        <v>200000</v>
      </c>
      <c r="J142" s="641" t="s">
        <v>341</v>
      </c>
      <c r="K142" s="819" t="s">
        <v>1150</v>
      </c>
      <c r="L142" s="482" t="s">
        <v>9</v>
      </c>
    </row>
    <row r="143" spans="1:12" s="100" customFormat="1" ht="18.75">
      <c r="A143" s="674"/>
      <c r="B143" s="116" t="s">
        <v>1125</v>
      </c>
      <c r="C143" s="238" t="s">
        <v>1105</v>
      </c>
      <c r="D143" s="693" t="s">
        <v>427</v>
      </c>
      <c r="E143" s="118"/>
      <c r="G143" s="116"/>
      <c r="H143" s="148"/>
      <c r="I143" s="148"/>
      <c r="J143" s="477" t="s">
        <v>343</v>
      </c>
      <c r="K143" s="820"/>
      <c r="L143" s="477"/>
    </row>
    <row r="144" spans="1:12" s="100" customFormat="1" ht="24.75" customHeight="1">
      <c r="A144" s="122"/>
      <c r="B144" s="123" t="s">
        <v>427</v>
      </c>
      <c r="C144" s="124" t="s">
        <v>18</v>
      </c>
      <c r="D144" s="694"/>
      <c r="E144" s="126"/>
      <c r="F144" s="123"/>
      <c r="G144" s="124"/>
      <c r="H144" s="124"/>
      <c r="I144" s="124"/>
      <c r="J144" s="483"/>
      <c r="K144" s="821"/>
      <c r="L144" s="483"/>
    </row>
    <row r="153" spans="1:12" ht="18.75">
      <c r="A153" s="728" t="s">
        <v>1534</v>
      </c>
      <c r="B153" s="728"/>
      <c r="C153" s="728"/>
      <c r="D153" s="728"/>
      <c r="E153" s="728"/>
      <c r="F153" s="728"/>
      <c r="G153" s="728"/>
      <c r="H153" s="728"/>
      <c r="I153" s="728"/>
      <c r="J153" s="728"/>
      <c r="K153" s="728"/>
      <c r="L153" s="728"/>
    </row>
    <row r="156" spans="2:9" ht="18.75">
      <c r="B156" s="401"/>
      <c r="C156" s="401">
        <f>E156</f>
        <v>3319000</v>
      </c>
      <c r="D156" s="401"/>
      <c r="E156" s="401">
        <f>SUM(E13+E18+E22+E33+E36+E39+E42+E45+E48+E61+E64+E66+E68+E71+E85+E90+E93+E96+E99+E111+E114+E118+E136+E138+E142)</f>
        <v>3319000</v>
      </c>
      <c r="F156" s="401">
        <f>SUM(F13+F18+F22+F33+F36+F39+F42+F45+F48+F61+F64+F66+F68+F71+F85+F90+F93+F96+F99+F111+F114+F118+F136+F138+F142)</f>
        <v>3319000</v>
      </c>
      <c r="G156" s="401">
        <f>SUM(G13+G18+G22+G33+G36+G39+G42+G45+G48+G61+G64+G66+G68+G71+G85+G90+G93+G96+G99+G111+G114+G118+G136+G138+G142)</f>
        <v>3319000</v>
      </c>
      <c r="H156" s="401">
        <f>SUM(H13+H18+H22+H33+H36+H39+H42+H45+H48+H61+H64+H66+H68+H71+H85+H90+H93+H96+H99+H111+H114+H118+H136+H138+H142)</f>
        <v>3319000</v>
      </c>
      <c r="I156" s="401">
        <f>SUM(I13+I18+I22+I33+I36+I39+I42+I45+I48+I61+I64+I66+I68+I71+I85+I90+I93+I96+I99+I111+I114+I118+I136+I138+I142)</f>
        <v>3319000</v>
      </c>
    </row>
    <row r="157" spans="2:3" ht="18.75">
      <c r="B157" s="286"/>
      <c r="C157" s="401">
        <f>F156</f>
        <v>3319000</v>
      </c>
    </row>
    <row r="158" spans="1:12" s="20" customFormat="1" ht="18.75">
      <c r="A158" s="2"/>
      <c r="B158" s="2"/>
      <c r="C158" s="401">
        <f>G156</f>
        <v>3319000</v>
      </c>
      <c r="D158" s="2"/>
      <c r="E158" s="2"/>
      <c r="F158" s="2"/>
      <c r="G158" s="2"/>
      <c r="H158" s="2"/>
      <c r="I158" s="2"/>
      <c r="J158" s="519"/>
      <c r="K158" s="470"/>
      <c r="L158" s="470"/>
    </row>
    <row r="159" spans="1:12" ht="18.75">
      <c r="A159" s="93"/>
      <c r="B159" s="20"/>
      <c r="C159" s="286">
        <f>H156</f>
        <v>3319000</v>
      </c>
      <c r="D159" s="244"/>
      <c r="E159" s="286"/>
      <c r="F159" s="286"/>
      <c r="G159" s="286"/>
      <c r="H159" s="286"/>
      <c r="I159" s="286"/>
      <c r="J159" s="478"/>
      <c r="K159" s="63"/>
      <c r="L159" s="478"/>
    </row>
    <row r="160" ht="18.75">
      <c r="C160" s="401">
        <f>I156</f>
        <v>3319000</v>
      </c>
    </row>
  </sheetData>
  <sheetProtection/>
  <mergeCells count="48">
    <mergeCell ref="A153:L153"/>
    <mergeCell ref="A133:A135"/>
    <mergeCell ref="B133:B135"/>
    <mergeCell ref="C133:C135"/>
    <mergeCell ref="E133:I133"/>
    <mergeCell ref="E108:I108"/>
    <mergeCell ref="C108:C110"/>
    <mergeCell ref="A129:L129"/>
    <mergeCell ref="L108:L110"/>
    <mergeCell ref="K108:K110"/>
    <mergeCell ref="K114:K117"/>
    <mergeCell ref="K118:K126"/>
    <mergeCell ref="A58:A60"/>
    <mergeCell ref="A7:L7"/>
    <mergeCell ref="C58:C60"/>
    <mergeCell ref="K133:K135"/>
    <mergeCell ref="L133:L135"/>
    <mergeCell ref="L30:L32"/>
    <mergeCell ref="E10:I10"/>
    <mergeCell ref="L58:L60"/>
    <mergeCell ref="K142:K144"/>
    <mergeCell ref="K138:K141"/>
    <mergeCell ref="K136:K137"/>
    <mergeCell ref="A108:A110"/>
    <mergeCell ref="B108:B110"/>
    <mergeCell ref="C30:C32"/>
    <mergeCell ref="A30:A32"/>
    <mergeCell ref="A103:L103"/>
    <mergeCell ref="E58:I58"/>
    <mergeCell ref="B30:B32"/>
    <mergeCell ref="A3:L3"/>
    <mergeCell ref="B58:B60"/>
    <mergeCell ref="A4:L4"/>
    <mergeCell ref="A5:L5"/>
    <mergeCell ref="A6:L6"/>
    <mergeCell ref="A26:L26"/>
    <mergeCell ref="A10:A12"/>
    <mergeCell ref="L10:L12"/>
    <mergeCell ref="B10:B12"/>
    <mergeCell ref="C10:C12"/>
    <mergeCell ref="A77:L77"/>
    <mergeCell ref="E30:I30"/>
    <mergeCell ref="A82:A84"/>
    <mergeCell ref="B82:B84"/>
    <mergeCell ref="C82:C84"/>
    <mergeCell ref="E82:I82"/>
    <mergeCell ref="L82:L84"/>
    <mergeCell ref="A52:L52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15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2:L32"/>
  <sheetViews>
    <sheetView view="pageBreakPreview" zoomScaleSheetLayoutView="100" zoomScalePageLayoutView="0" workbookViewId="0" topLeftCell="A10">
      <selection activeCell="B13" sqref="B13"/>
    </sheetView>
  </sheetViews>
  <sheetFormatPr defaultColWidth="9.140625" defaultRowHeight="15"/>
  <cols>
    <col min="1" max="1" width="3.8515625" style="2" customWidth="1"/>
    <col min="2" max="2" width="18.57421875" style="2" customWidth="1"/>
    <col min="3" max="3" width="18.421875" style="2" customWidth="1"/>
    <col min="4" max="4" width="16.28125" style="2" customWidth="1"/>
    <col min="5" max="6" width="10.00390625" style="2" customWidth="1"/>
    <col min="7" max="7" width="9.421875" style="2" customWidth="1"/>
    <col min="8" max="9" width="9.7109375" style="2" customWidth="1"/>
    <col min="10" max="10" width="8.8515625" style="2" customWidth="1"/>
    <col min="11" max="11" width="12.140625" style="2" customWidth="1"/>
    <col min="12" max="12" width="7.57421875" style="2" customWidth="1"/>
    <col min="13" max="16384" width="9.00390625" style="2" customWidth="1"/>
  </cols>
  <sheetData>
    <row r="2" spans="1:12" ht="18.75">
      <c r="A2" s="20"/>
      <c r="B2" s="20"/>
      <c r="C2" s="20"/>
      <c r="D2" s="23"/>
      <c r="E2" s="19"/>
      <c r="F2" s="19"/>
      <c r="G2" s="19"/>
      <c r="H2" s="19"/>
      <c r="I2" s="19"/>
      <c r="J2" s="19"/>
      <c r="K2" s="371" t="s">
        <v>689</v>
      </c>
      <c r="L2" s="514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802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66" customFormat="1" ht="18.75">
      <c r="A7" s="789" t="s">
        <v>681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94" customFormat="1" ht="18.75">
      <c r="A8" s="1" t="s">
        <v>700</v>
      </c>
      <c r="D8" s="95"/>
      <c r="E8" s="95"/>
      <c r="F8" s="95"/>
      <c r="G8" s="95"/>
      <c r="H8" s="95"/>
      <c r="I8" s="95"/>
      <c r="L8" s="154"/>
    </row>
    <row r="9" spans="1:12" s="94" customFormat="1" ht="18.75">
      <c r="A9" s="158" t="s">
        <v>1430</v>
      </c>
      <c r="L9" s="123"/>
    </row>
    <row r="10" spans="1:12" s="94" customFormat="1" ht="18.75">
      <c r="A10" s="764" t="s">
        <v>0</v>
      </c>
      <c r="B10" s="764" t="s">
        <v>1</v>
      </c>
      <c r="C10" s="764" t="s">
        <v>2</v>
      </c>
      <c r="D10" s="98" t="s">
        <v>3</v>
      </c>
      <c r="E10" s="760" t="s">
        <v>329</v>
      </c>
      <c r="F10" s="761"/>
      <c r="G10" s="761"/>
      <c r="H10" s="761"/>
      <c r="I10" s="762"/>
      <c r="J10" s="831" t="s">
        <v>1169</v>
      </c>
      <c r="K10" s="831" t="s">
        <v>1074</v>
      </c>
      <c r="L10" s="794" t="s">
        <v>473</v>
      </c>
    </row>
    <row r="11" spans="1:12" s="94" customFormat="1" ht="18.75">
      <c r="A11" s="765"/>
      <c r="B11" s="765"/>
      <c r="C11" s="765"/>
      <c r="D11" s="101" t="s">
        <v>6</v>
      </c>
      <c r="E11" s="102">
        <v>2561</v>
      </c>
      <c r="F11" s="98">
        <v>2562</v>
      </c>
      <c r="G11" s="103">
        <v>2563</v>
      </c>
      <c r="H11" s="103">
        <v>2564</v>
      </c>
      <c r="I11" s="103">
        <v>2565</v>
      </c>
      <c r="J11" s="832"/>
      <c r="K11" s="832"/>
      <c r="L11" s="795"/>
    </row>
    <row r="12" spans="1:12" s="94" customFormat="1" ht="18.75">
      <c r="A12" s="766"/>
      <c r="B12" s="766"/>
      <c r="C12" s="766"/>
      <c r="D12" s="105"/>
      <c r="E12" s="106" t="s">
        <v>8</v>
      </c>
      <c r="F12" s="108" t="s">
        <v>8</v>
      </c>
      <c r="G12" s="107" t="s">
        <v>8</v>
      </c>
      <c r="H12" s="107" t="s">
        <v>8</v>
      </c>
      <c r="I12" s="107" t="s">
        <v>8</v>
      </c>
      <c r="J12" s="833"/>
      <c r="K12" s="833"/>
      <c r="L12" s="796"/>
    </row>
    <row r="13" spans="1:12" ht="18.75">
      <c r="A13" s="150">
        <v>1</v>
      </c>
      <c r="B13" s="2" t="s">
        <v>583</v>
      </c>
      <c r="C13" s="13" t="s">
        <v>108</v>
      </c>
      <c r="D13" s="293" t="s">
        <v>111</v>
      </c>
      <c r="E13" s="133">
        <v>20000</v>
      </c>
      <c r="F13" s="16">
        <v>20000</v>
      </c>
      <c r="G13" s="15">
        <v>20000</v>
      </c>
      <c r="H13" s="15">
        <v>20000</v>
      </c>
      <c r="I13" s="15">
        <v>20000</v>
      </c>
      <c r="J13" s="18" t="s">
        <v>226</v>
      </c>
      <c r="K13" s="2" t="s">
        <v>1166</v>
      </c>
      <c r="L13" s="151" t="s">
        <v>9</v>
      </c>
    </row>
    <row r="14" spans="1:12" ht="18.75">
      <c r="A14" s="17"/>
      <c r="C14" s="17" t="s">
        <v>109</v>
      </c>
      <c r="D14" s="293" t="s">
        <v>112</v>
      </c>
      <c r="E14" s="17"/>
      <c r="G14" s="17"/>
      <c r="H14" s="17"/>
      <c r="I14" s="17"/>
      <c r="J14" s="17" t="s">
        <v>234</v>
      </c>
      <c r="K14" s="2" t="s">
        <v>1167</v>
      </c>
      <c r="L14" s="17"/>
    </row>
    <row r="15" spans="1:12" ht="18.75">
      <c r="A15" s="17"/>
      <c r="C15" s="17" t="s">
        <v>110</v>
      </c>
      <c r="D15" s="293" t="s">
        <v>113</v>
      </c>
      <c r="E15" s="17"/>
      <c r="G15" s="17"/>
      <c r="H15" s="17"/>
      <c r="I15" s="17"/>
      <c r="J15" s="17" t="s">
        <v>254</v>
      </c>
      <c r="K15" s="2" t="s">
        <v>1168</v>
      </c>
      <c r="L15" s="17"/>
    </row>
    <row r="16" spans="1:12" ht="18.75">
      <c r="A16" s="17"/>
      <c r="C16" s="17"/>
      <c r="D16" s="32" t="s">
        <v>1165</v>
      </c>
      <c r="E16" s="17"/>
      <c r="G16" s="17"/>
      <c r="H16" s="17"/>
      <c r="I16" s="17"/>
      <c r="J16" s="17"/>
      <c r="L16" s="17"/>
    </row>
    <row r="17" spans="1:12" ht="18.75">
      <c r="A17" s="150">
        <v>2</v>
      </c>
      <c r="B17" s="58" t="s">
        <v>583</v>
      </c>
      <c r="C17" s="13" t="s">
        <v>108</v>
      </c>
      <c r="D17" s="62" t="s">
        <v>114</v>
      </c>
      <c r="E17" s="15">
        <v>20000</v>
      </c>
      <c r="F17" s="54">
        <v>20000</v>
      </c>
      <c r="G17" s="15">
        <v>20000</v>
      </c>
      <c r="H17" s="15">
        <v>20000</v>
      </c>
      <c r="I17" s="15">
        <v>20000</v>
      </c>
      <c r="J17" s="15" t="s">
        <v>226</v>
      </c>
      <c r="K17" s="13" t="s">
        <v>1166</v>
      </c>
      <c r="L17" s="150" t="s">
        <v>9</v>
      </c>
    </row>
    <row r="18" spans="1:12" ht="18.75">
      <c r="A18" s="151"/>
      <c r="B18" s="20" t="s">
        <v>347</v>
      </c>
      <c r="C18" s="17" t="s">
        <v>109</v>
      </c>
      <c r="D18" s="268"/>
      <c r="E18" s="17"/>
      <c r="F18" s="20"/>
      <c r="G18" s="17"/>
      <c r="H18" s="17"/>
      <c r="I18" s="17"/>
      <c r="J18" s="17" t="s">
        <v>234</v>
      </c>
      <c r="K18" s="2" t="s">
        <v>1167</v>
      </c>
      <c r="L18" s="17"/>
    </row>
    <row r="19" spans="1:12" ht="18.75">
      <c r="A19" s="151"/>
      <c r="C19" s="17" t="s">
        <v>110</v>
      </c>
      <c r="D19" s="268"/>
      <c r="E19" s="17"/>
      <c r="F19" s="20"/>
      <c r="G19" s="17"/>
      <c r="H19" s="17"/>
      <c r="I19" s="17"/>
      <c r="J19" s="17" t="s">
        <v>254</v>
      </c>
      <c r="K19" s="2" t="s">
        <v>1168</v>
      </c>
      <c r="L19" s="17"/>
    </row>
    <row r="20" spans="1:12" s="94" customFormat="1" ht="18.75">
      <c r="A20" s="110">
        <v>3</v>
      </c>
      <c r="B20" s="254" t="s">
        <v>1030</v>
      </c>
      <c r="C20" s="111" t="s">
        <v>1033</v>
      </c>
      <c r="D20" s="684" t="s">
        <v>1031</v>
      </c>
      <c r="E20" s="112">
        <v>20000</v>
      </c>
      <c r="F20" s="426">
        <v>20000</v>
      </c>
      <c r="G20" s="235">
        <v>20000</v>
      </c>
      <c r="H20" s="235">
        <v>20000</v>
      </c>
      <c r="I20" s="235">
        <v>20000</v>
      </c>
      <c r="J20" s="235" t="s">
        <v>226</v>
      </c>
      <c r="K20" s="111" t="s">
        <v>1166</v>
      </c>
      <c r="L20" s="110" t="s">
        <v>9</v>
      </c>
    </row>
    <row r="21" spans="1:12" s="94" customFormat="1" ht="18.75">
      <c r="A21" s="116"/>
      <c r="B21" s="148"/>
      <c r="C21" s="116" t="s">
        <v>1034</v>
      </c>
      <c r="D21" s="236" t="s">
        <v>841</v>
      </c>
      <c r="E21" s="116"/>
      <c r="F21" s="100"/>
      <c r="G21" s="116"/>
      <c r="H21" s="116"/>
      <c r="I21" s="116"/>
      <c r="J21" s="116" t="s">
        <v>234</v>
      </c>
      <c r="K21" s="94" t="s">
        <v>1167</v>
      </c>
      <c r="L21" s="116"/>
    </row>
    <row r="22" spans="1:12" s="94" customFormat="1" ht="18.75">
      <c r="A22" s="116"/>
      <c r="B22" s="100"/>
      <c r="C22" s="116" t="s">
        <v>1035</v>
      </c>
      <c r="D22" s="236" t="s">
        <v>1032</v>
      </c>
      <c r="E22" s="116"/>
      <c r="F22" s="100"/>
      <c r="G22" s="116"/>
      <c r="H22" s="116"/>
      <c r="I22" s="116"/>
      <c r="J22" s="116" t="s">
        <v>254</v>
      </c>
      <c r="K22" s="94" t="s">
        <v>1168</v>
      </c>
      <c r="L22" s="116"/>
    </row>
    <row r="23" spans="1:12" s="94" customFormat="1" ht="18.75">
      <c r="A23" s="116"/>
      <c r="B23" s="100"/>
      <c r="C23" s="116"/>
      <c r="D23" s="236"/>
      <c r="E23" s="116"/>
      <c r="F23" s="100"/>
      <c r="G23" s="116"/>
      <c r="H23" s="116"/>
      <c r="I23" s="116"/>
      <c r="J23" s="116"/>
      <c r="K23" s="100"/>
      <c r="L23" s="116"/>
    </row>
    <row r="24" spans="1:12" s="94" customFormat="1" ht="18.75">
      <c r="A24" s="124"/>
      <c r="B24" s="123"/>
      <c r="C24" s="124"/>
      <c r="D24" s="126"/>
      <c r="E24" s="124"/>
      <c r="F24" s="123"/>
      <c r="G24" s="124"/>
      <c r="H24" s="124"/>
      <c r="I24" s="124"/>
      <c r="J24" s="124"/>
      <c r="K24" s="123"/>
      <c r="L24" s="124"/>
    </row>
    <row r="25" spans="1:12" s="91" customFormat="1" ht="18.75">
      <c r="A25" s="88"/>
      <c r="B25" s="88"/>
      <c r="C25" s="88"/>
      <c r="D25" s="459"/>
      <c r="E25" s="88"/>
      <c r="F25" s="88"/>
      <c r="G25" s="88"/>
      <c r="H25" s="88"/>
      <c r="I25" s="88"/>
      <c r="J25" s="88"/>
      <c r="K25" s="88"/>
      <c r="L25" s="88"/>
    </row>
    <row r="26" spans="1:12" ht="18.75">
      <c r="A26" s="728" t="s">
        <v>1535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7" spans="1:12" ht="18.75">
      <c r="A27" s="20" t="s">
        <v>598</v>
      </c>
      <c r="B27" s="20"/>
      <c r="C27" s="20"/>
      <c r="D27" s="331"/>
      <c r="E27" s="19"/>
      <c r="F27" s="19"/>
      <c r="G27" s="19"/>
      <c r="H27" s="19"/>
      <c r="I27" s="19"/>
      <c r="J27" s="19"/>
      <c r="K27" s="20"/>
      <c r="L27" s="20"/>
    </row>
    <row r="28" spans="1:12" ht="18.75">
      <c r="A28" s="20"/>
      <c r="B28" s="20"/>
      <c r="C28" s="20"/>
      <c r="D28" s="331"/>
      <c r="E28" s="19"/>
      <c r="F28" s="19"/>
      <c r="G28" s="19"/>
      <c r="H28" s="19"/>
      <c r="I28" s="19"/>
      <c r="J28" s="19"/>
      <c r="K28" s="20"/>
      <c r="L28" s="20"/>
    </row>
    <row r="29" spans="1:12" ht="18.75">
      <c r="A29" s="20"/>
      <c r="B29" s="20"/>
      <c r="C29" s="20"/>
      <c r="D29" s="298"/>
      <c r="E29" s="19"/>
      <c r="F29" s="19"/>
      <c r="G29" s="19"/>
      <c r="H29" s="19"/>
      <c r="I29" s="19"/>
      <c r="J29" s="19"/>
      <c r="K29" s="20"/>
      <c r="L29" s="20"/>
    </row>
    <row r="30" spans="1:12" ht="18.75">
      <c r="A30" s="20"/>
      <c r="B30" s="20"/>
      <c r="C30" s="20"/>
      <c r="D30" s="329"/>
      <c r="E30" s="19"/>
      <c r="F30" s="19"/>
      <c r="G30" s="19"/>
      <c r="H30" s="19"/>
      <c r="I30" s="19"/>
      <c r="J30" s="19"/>
      <c r="K30" s="20"/>
      <c r="L30" s="20"/>
    </row>
    <row r="31" spans="1:12" s="20" customFormat="1" ht="18.75">
      <c r="A31" s="268"/>
      <c r="C31" s="20" t="s">
        <v>325</v>
      </c>
      <c r="E31" s="161">
        <f>SUM(E13+E17+E20)</f>
        <v>60000</v>
      </c>
      <c r="F31" s="161">
        <f>SUM(F13+F17+F20)</f>
        <v>60000</v>
      </c>
      <c r="G31" s="161">
        <f>SUM(G13+G17+G20)</f>
        <v>60000</v>
      </c>
      <c r="H31" s="161">
        <f>SUM(H13+H17+H20)</f>
        <v>60000</v>
      </c>
      <c r="I31" s="161">
        <f>SUM(I13+I17+I20)</f>
        <v>60000</v>
      </c>
      <c r="L31" s="331"/>
    </row>
    <row r="32" spans="1:12" s="3" customFormat="1" ht="18.75">
      <c r="A32" s="268"/>
      <c r="B32" s="20"/>
      <c r="C32" s="20"/>
      <c r="D32" s="268"/>
      <c r="E32" s="20"/>
      <c r="F32" s="20"/>
      <c r="G32" s="20"/>
      <c r="H32" s="20"/>
      <c r="I32" s="20"/>
      <c r="J32" s="20"/>
      <c r="K32" s="20"/>
      <c r="L32" s="514"/>
    </row>
  </sheetData>
  <sheetProtection/>
  <mergeCells count="13">
    <mergeCell ref="B10:B12"/>
    <mergeCell ref="C10:C12"/>
    <mergeCell ref="E10:I10"/>
    <mergeCell ref="A3:L3"/>
    <mergeCell ref="A4:L4"/>
    <mergeCell ref="A5:L5"/>
    <mergeCell ref="A6:L6"/>
    <mergeCell ref="A7:L7"/>
    <mergeCell ref="A26:L26"/>
    <mergeCell ref="L10:L12"/>
    <mergeCell ref="A10:A12"/>
    <mergeCell ref="K10:K12"/>
    <mergeCell ref="J10:J12"/>
  </mergeCells>
  <printOptions horizontalCentered="1"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H55"/>
  <sheetViews>
    <sheetView view="pageBreakPreview" zoomScaleNormal="110" zoomScaleSheetLayoutView="100" zoomScalePageLayoutView="0" workbookViewId="0" topLeftCell="A13">
      <selection activeCell="N25" sqref="N25"/>
    </sheetView>
  </sheetViews>
  <sheetFormatPr defaultColWidth="9.140625" defaultRowHeight="15"/>
  <cols>
    <col min="1" max="1" width="26.00390625" style="163" customWidth="1"/>
    <col min="2" max="2" width="6.421875" style="184" customWidth="1"/>
    <col min="3" max="3" width="11.57421875" style="163" customWidth="1"/>
    <col min="4" max="4" width="5.421875" style="184" customWidth="1"/>
    <col min="5" max="5" width="11.57421875" style="184" customWidth="1"/>
    <col min="6" max="6" width="5.421875" style="645" customWidth="1"/>
    <col min="7" max="7" width="12.140625" style="645" customWidth="1"/>
    <col min="8" max="8" width="7.57421875" style="184" customWidth="1"/>
    <col min="9" max="9" width="11.57421875" style="163" customWidth="1"/>
    <col min="10" max="10" width="7.28125" style="184" customWidth="1"/>
    <col min="11" max="11" width="11.57421875" style="184" customWidth="1"/>
    <col min="12" max="12" width="6.7109375" style="645" customWidth="1"/>
    <col min="13" max="13" width="12.140625" style="645" customWidth="1"/>
    <col min="14" max="14" width="6.57421875" style="174" customWidth="1"/>
    <col min="15" max="15" width="11.57421875" style="175" customWidth="1"/>
    <col min="16" max="16" width="7.28125" style="184" customWidth="1"/>
    <col min="17" max="17" width="11.421875" style="184" customWidth="1"/>
    <col min="18" max="18" width="6.7109375" style="645" customWidth="1"/>
    <col min="19" max="19" width="12.140625" style="645" customWidth="1"/>
    <col min="20" max="20" width="7.00390625" style="174" customWidth="1"/>
    <col min="21" max="21" width="11.7109375" style="175" customWidth="1"/>
    <col min="22" max="22" width="6.57421875" style="184" customWidth="1"/>
    <col min="23" max="23" width="11.57421875" style="184" customWidth="1"/>
    <col min="24" max="24" width="6.7109375" style="645" customWidth="1"/>
    <col min="25" max="25" width="12.140625" style="645" customWidth="1"/>
    <col min="26" max="26" width="7.00390625" style="174" customWidth="1"/>
    <col min="27" max="27" width="11.7109375" style="175" customWidth="1"/>
    <col min="28" max="28" width="6.57421875" style="184" customWidth="1"/>
    <col min="29" max="29" width="11.57421875" style="184" customWidth="1"/>
    <col min="30" max="30" width="6.7109375" style="645" customWidth="1"/>
    <col min="31" max="31" width="12.140625" style="645" customWidth="1"/>
    <col min="32" max="32" width="7.00390625" style="174" customWidth="1"/>
    <col min="33" max="33" width="12.57421875" style="163" customWidth="1"/>
    <col min="34" max="16384" width="9.00390625" style="163" customWidth="1"/>
  </cols>
  <sheetData>
    <row r="1" spans="1:34" s="94" customFormat="1" ht="26.25" customHeight="1">
      <c r="A1" s="104"/>
      <c r="B1" s="741" t="s">
        <v>888</v>
      </c>
      <c r="C1" s="741"/>
      <c r="D1" s="741" t="s">
        <v>1464</v>
      </c>
      <c r="E1" s="741"/>
      <c r="F1" s="742" t="s">
        <v>889</v>
      </c>
      <c r="G1" s="742"/>
      <c r="H1" s="741" t="s">
        <v>888</v>
      </c>
      <c r="I1" s="741"/>
      <c r="J1" s="741" t="s">
        <v>1464</v>
      </c>
      <c r="K1" s="741"/>
      <c r="L1" s="743" t="s">
        <v>890</v>
      </c>
      <c r="M1" s="743"/>
      <c r="N1" s="741" t="s">
        <v>888</v>
      </c>
      <c r="O1" s="741"/>
      <c r="P1" s="741" t="s">
        <v>1464</v>
      </c>
      <c r="Q1" s="741"/>
      <c r="R1" s="743" t="s">
        <v>891</v>
      </c>
      <c r="S1" s="743"/>
      <c r="T1" s="741" t="s">
        <v>888</v>
      </c>
      <c r="U1" s="741"/>
      <c r="V1" s="741" t="s">
        <v>1464</v>
      </c>
      <c r="W1" s="741"/>
      <c r="X1" s="742" t="s">
        <v>892</v>
      </c>
      <c r="Y1" s="742"/>
      <c r="Z1" s="741" t="s">
        <v>888</v>
      </c>
      <c r="AA1" s="741"/>
      <c r="AB1" s="741" t="s">
        <v>1464</v>
      </c>
      <c r="AC1" s="741"/>
      <c r="AD1" s="742" t="s">
        <v>1484</v>
      </c>
      <c r="AE1" s="742"/>
      <c r="AF1" s="626"/>
      <c r="AG1" s="626"/>
      <c r="AH1" s="627"/>
    </row>
    <row r="2" spans="1:33" s="388" customFormat="1" ht="20.25" customHeight="1">
      <c r="A2" s="748" t="s">
        <v>742</v>
      </c>
      <c r="B2" s="744" t="s">
        <v>327</v>
      </c>
      <c r="C2" s="745"/>
      <c r="D2" s="628"/>
      <c r="E2" s="628"/>
      <c r="F2" s="646"/>
      <c r="G2" s="646"/>
      <c r="H2" s="744" t="s">
        <v>332</v>
      </c>
      <c r="I2" s="745"/>
      <c r="J2" s="628"/>
      <c r="K2" s="628"/>
      <c r="L2" s="646"/>
      <c r="M2" s="646"/>
      <c r="N2" s="750" t="s">
        <v>739</v>
      </c>
      <c r="O2" s="751"/>
      <c r="P2" s="628"/>
      <c r="Q2" s="628"/>
      <c r="R2" s="646"/>
      <c r="S2" s="646"/>
      <c r="T2" s="750" t="s">
        <v>738</v>
      </c>
      <c r="U2" s="751"/>
      <c r="V2" s="628"/>
      <c r="W2" s="628"/>
      <c r="X2" s="646"/>
      <c r="Y2" s="646"/>
      <c r="Z2" s="750" t="s">
        <v>738</v>
      </c>
      <c r="AA2" s="751"/>
      <c r="AB2" s="628"/>
      <c r="AC2" s="628"/>
      <c r="AD2" s="646"/>
      <c r="AE2" s="646"/>
      <c r="AF2" s="744" t="s">
        <v>1442</v>
      </c>
      <c r="AG2" s="745"/>
    </row>
    <row r="3" spans="1:33" s="388" customFormat="1" ht="23.25" customHeight="1">
      <c r="A3" s="749"/>
      <c r="B3" s="746" t="s">
        <v>328</v>
      </c>
      <c r="C3" s="594" t="s">
        <v>329</v>
      </c>
      <c r="D3" s="594"/>
      <c r="E3" s="594"/>
      <c r="F3" s="647"/>
      <c r="G3" s="647"/>
      <c r="H3" s="746" t="s">
        <v>328</v>
      </c>
      <c r="I3" s="594" t="s">
        <v>329</v>
      </c>
      <c r="J3" s="594"/>
      <c r="K3" s="594"/>
      <c r="L3" s="647"/>
      <c r="M3" s="647"/>
      <c r="N3" s="746" t="s">
        <v>328</v>
      </c>
      <c r="O3" s="594" t="s">
        <v>329</v>
      </c>
      <c r="P3" s="594"/>
      <c r="Q3" s="594"/>
      <c r="R3" s="647"/>
      <c r="S3" s="647"/>
      <c r="T3" s="746" t="s">
        <v>328</v>
      </c>
      <c r="U3" s="594" t="s">
        <v>329</v>
      </c>
      <c r="V3" s="594"/>
      <c r="W3" s="594"/>
      <c r="X3" s="647"/>
      <c r="Y3" s="647"/>
      <c r="Z3" s="746" t="s">
        <v>328</v>
      </c>
      <c r="AA3" s="594" t="s">
        <v>329</v>
      </c>
      <c r="AB3" s="594"/>
      <c r="AC3" s="594"/>
      <c r="AD3" s="647"/>
      <c r="AE3" s="647"/>
      <c r="AF3" s="746" t="s">
        <v>328</v>
      </c>
      <c r="AG3" s="594" t="s">
        <v>329</v>
      </c>
    </row>
    <row r="4" spans="1:33" s="388" customFormat="1" ht="15.75">
      <c r="A4" s="749"/>
      <c r="B4" s="747"/>
      <c r="C4" s="595" t="s">
        <v>330</v>
      </c>
      <c r="D4" s="595"/>
      <c r="E4" s="595"/>
      <c r="F4" s="648"/>
      <c r="G4" s="648"/>
      <c r="H4" s="747"/>
      <c r="I4" s="595" t="s">
        <v>330</v>
      </c>
      <c r="J4" s="595"/>
      <c r="K4" s="595"/>
      <c r="L4" s="648"/>
      <c r="M4" s="648"/>
      <c r="N4" s="747"/>
      <c r="O4" s="595" t="s">
        <v>330</v>
      </c>
      <c r="P4" s="595"/>
      <c r="Q4" s="595"/>
      <c r="R4" s="648"/>
      <c r="S4" s="648"/>
      <c r="T4" s="747"/>
      <c r="U4" s="595" t="s">
        <v>330</v>
      </c>
      <c r="V4" s="595"/>
      <c r="W4" s="595"/>
      <c r="X4" s="648"/>
      <c r="Y4" s="648"/>
      <c r="Z4" s="747"/>
      <c r="AA4" s="595" t="s">
        <v>330</v>
      </c>
      <c r="AB4" s="595"/>
      <c r="AC4" s="595"/>
      <c r="AD4" s="648"/>
      <c r="AE4" s="648"/>
      <c r="AF4" s="747"/>
      <c r="AG4" s="595" t="s">
        <v>330</v>
      </c>
    </row>
    <row r="5" spans="1:33" ht="20.25">
      <c r="A5" s="355" t="s">
        <v>748</v>
      </c>
      <c r="B5" s="194"/>
      <c r="C5" s="195"/>
      <c r="D5" s="195"/>
      <c r="E5" s="195"/>
      <c r="F5" s="649"/>
      <c r="G5" s="649"/>
      <c r="H5" s="194"/>
      <c r="I5" s="196"/>
      <c r="J5" s="195"/>
      <c r="K5" s="195"/>
      <c r="L5" s="649"/>
      <c r="M5" s="649"/>
      <c r="N5" s="195"/>
      <c r="O5" s="195"/>
      <c r="P5" s="195"/>
      <c r="Q5" s="195"/>
      <c r="R5" s="649"/>
      <c r="S5" s="649"/>
      <c r="T5" s="195"/>
      <c r="U5" s="195"/>
      <c r="V5" s="195"/>
      <c r="W5" s="195"/>
      <c r="X5" s="649"/>
      <c r="Y5" s="649"/>
      <c r="Z5" s="195"/>
      <c r="AA5" s="195"/>
      <c r="AB5" s="195"/>
      <c r="AC5" s="195"/>
      <c r="AD5" s="649"/>
      <c r="AE5" s="649"/>
      <c r="AF5" s="195"/>
      <c r="AG5" s="197"/>
    </row>
    <row r="6" spans="1:33" ht="20.25">
      <c r="A6" s="345" t="s">
        <v>485</v>
      </c>
      <c r="B6" s="192">
        <v>35</v>
      </c>
      <c r="C6" s="193">
        <v>16998000</v>
      </c>
      <c r="D6" s="403"/>
      <c r="E6" s="403"/>
      <c r="F6" s="650">
        <f aca="true" t="shared" si="0" ref="F6:G8">SUM(B6+D6)</f>
        <v>35</v>
      </c>
      <c r="G6" s="650">
        <f t="shared" si="0"/>
        <v>16998000</v>
      </c>
      <c r="H6" s="192">
        <v>50</v>
      </c>
      <c r="I6" s="193">
        <v>24894000</v>
      </c>
      <c r="J6" s="403">
        <v>16</v>
      </c>
      <c r="K6" s="403">
        <v>63390000</v>
      </c>
      <c r="L6" s="650">
        <f aca="true" t="shared" si="1" ref="L6:M8">SUM(H6+J6)</f>
        <v>66</v>
      </c>
      <c r="M6" s="650">
        <f t="shared" si="1"/>
        <v>88284000</v>
      </c>
      <c r="N6" s="192">
        <v>64</v>
      </c>
      <c r="O6" s="193">
        <v>28606000</v>
      </c>
      <c r="P6" s="403">
        <v>16</v>
      </c>
      <c r="Q6" s="403">
        <v>63590000</v>
      </c>
      <c r="R6" s="650">
        <f aca="true" t="shared" si="2" ref="R6:S8">SUM(N6+P6)</f>
        <v>80</v>
      </c>
      <c r="S6" s="650">
        <f t="shared" si="2"/>
        <v>92196000</v>
      </c>
      <c r="T6" s="192">
        <v>65</v>
      </c>
      <c r="U6" s="193">
        <v>28806000</v>
      </c>
      <c r="V6" s="403">
        <v>19</v>
      </c>
      <c r="W6" s="403">
        <v>69390000</v>
      </c>
      <c r="X6" s="650">
        <f aca="true" t="shared" si="3" ref="X6:Y8">SUM(T6+V6)</f>
        <v>84</v>
      </c>
      <c r="Y6" s="650">
        <f t="shared" si="3"/>
        <v>98196000</v>
      </c>
      <c r="Z6" s="192">
        <v>59</v>
      </c>
      <c r="AA6" s="193">
        <v>26106000</v>
      </c>
      <c r="AB6" s="403">
        <v>19</v>
      </c>
      <c r="AC6" s="403">
        <v>69390000</v>
      </c>
      <c r="AD6" s="650">
        <f aca="true" t="shared" si="4" ref="AD6:AE8">SUM(Z6+AB6)</f>
        <v>78</v>
      </c>
      <c r="AE6" s="650">
        <f t="shared" si="4"/>
        <v>95496000</v>
      </c>
      <c r="AF6" s="403">
        <f aca="true" t="shared" si="5" ref="AF6:AG8">SUM(F6+L6+R6+X6+AD6)</f>
        <v>343</v>
      </c>
      <c r="AG6" s="403">
        <f t="shared" si="5"/>
        <v>391170000</v>
      </c>
    </row>
    <row r="7" spans="1:33" ht="20.25">
      <c r="A7" s="177" t="s">
        <v>505</v>
      </c>
      <c r="B7" s="189">
        <v>2</v>
      </c>
      <c r="C7" s="190">
        <v>1140000</v>
      </c>
      <c r="D7" s="404"/>
      <c r="E7" s="404"/>
      <c r="F7" s="650">
        <f t="shared" si="0"/>
        <v>2</v>
      </c>
      <c r="G7" s="650">
        <f t="shared" si="0"/>
        <v>1140000</v>
      </c>
      <c r="H7" s="189">
        <v>6</v>
      </c>
      <c r="I7" s="190">
        <v>1900000</v>
      </c>
      <c r="J7" s="404"/>
      <c r="K7" s="404"/>
      <c r="L7" s="650">
        <f t="shared" si="1"/>
        <v>6</v>
      </c>
      <c r="M7" s="650">
        <f t="shared" si="1"/>
        <v>1900000</v>
      </c>
      <c r="N7" s="189">
        <v>9</v>
      </c>
      <c r="O7" s="190">
        <v>2520000</v>
      </c>
      <c r="P7" s="404"/>
      <c r="Q7" s="404"/>
      <c r="R7" s="650">
        <f t="shared" si="2"/>
        <v>9</v>
      </c>
      <c r="S7" s="650">
        <f t="shared" si="2"/>
        <v>2520000</v>
      </c>
      <c r="T7" s="189">
        <v>17</v>
      </c>
      <c r="U7" s="190">
        <v>4140000</v>
      </c>
      <c r="V7" s="404"/>
      <c r="W7" s="404"/>
      <c r="X7" s="650">
        <f t="shared" si="3"/>
        <v>17</v>
      </c>
      <c r="Y7" s="650">
        <f t="shared" si="3"/>
        <v>4140000</v>
      </c>
      <c r="Z7" s="189">
        <v>11</v>
      </c>
      <c r="AA7" s="190">
        <v>2940000</v>
      </c>
      <c r="AB7" s="404"/>
      <c r="AC7" s="404"/>
      <c r="AD7" s="650">
        <f t="shared" si="4"/>
        <v>11</v>
      </c>
      <c r="AE7" s="650">
        <f t="shared" si="4"/>
        <v>2940000</v>
      </c>
      <c r="AF7" s="403">
        <f t="shared" si="5"/>
        <v>45</v>
      </c>
      <c r="AG7" s="403">
        <f t="shared" si="5"/>
        <v>12640000</v>
      </c>
    </row>
    <row r="8" spans="1:33" ht="20.25">
      <c r="A8" s="177" t="s">
        <v>1080</v>
      </c>
      <c r="B8" s="189">
        <v>1</v>
      </c>
      <c r="C8" s="190">
        <v>900000</v>
      </c>
      <c r="D8" s="404"/>
      <c r="E8" s="404"/>
      <c r="F8" s="650">
        <f t="shared" si="0"/>
        <v>1</v>
      </c>
      <c r="G8" s="650">
        <f t="shared" si="0"/>
        <v>900000</v>
      </c>
      <c r="H8" s="189">
        <v>1</v>
      </c>
      <c r="I8" s="190">
        <v>900000</v>
      </c>
      <c r="J8" s="404"/>
      <c r="K8" s="404"/>
      <c r="L8" s="650">
        <f t="shared" si="1"/>
        <v>1</v>
      </c>
      <c r="M8" s="650">
        <f t="shared" si="1"/>
        <v>900000</v>
      </c>
      <c r="N8" s="189">
        <v>1</v>
      </c>
      <c r="O8" s="190">
        <v>900000</v>
      </c>
      <c r="P8" s="404"/>
      <c r="Q8" s="404"/>
      <c r="R8" s="650">
        <f t="shared" si="2"/>
        <v>1</v>
      </c>
      <c r="S8" s="650">
        <f t="shared" si="2"/>
        <v>900000</v>
      </c>
      <c r="T8" s="189">
        <v>1</v>
      </c>
      <c r="U8" s="190">
        <v>900000</v>
      </c>
      <c r="V8" s="404"/>
      <c r="W8" s="404"/>
      <c r="X8" s="650">
        <f t="shared" si="3"/>
        <v>1</v>
      </c>
      <c r="Y8" s="650">
        <f t="shared" si="3"/>
        <v>900000</v>
      </c>
      <c r="Z8" s="189">
        <v>1</v>
      </c>
      <c r="AA8" s="190">
        <v>900000</v>
      </c>
      <c r="AB8" s="404"/>
      <c r="AC8" s="404"/>
      <c r="AD8" s="650">
        <f t="shared" si="4"/>
        <v>1</v>
      </c>
      <c r="AE8" s="650">
        <f t="shared" si="4"/>
        <v>900000</v>
      </c>
      <c r="AF8" s="403">
        <f t="shared" si="5"/>
        <v>5</v>
      </c>
      <c r="AG8" s="403">
        <f t="shared" si="5"/>
        <v>4500000</v>
      </c>
    </row>
    <row r="9" spans="1:33" s="167" customFormat="1" ht="21" thickBot="1">
      <c r="A9" s="166" t="s">
        <v>317</v>
      </c>
      <c r="B9" s="368"/>
      <c r="C9" s="369"/>
      <c r="D9" s="405"/>
      <c r="E9" s="405"/>
      <c r="F9" s="650"/>
      <c r="G9" s="650"/>
      <c r="H9" s="368"/>
      <c r="I9" s="369"/>
      <c r="J9" s="405"/>
      <c r="K9" s="405"/>
      <c r="L9" s="650"/>
      <c r="M9" s="650"/>
      <c r="N9" s="368"/>
      <c r="O9" s="369"/>
      <c r="P9" s="405"/>
      <c r="Q9" s="405"/>
      <c r="R9" s="650"/>
      <c r="S9" s="650"/>
      <c r="T9" s="368"/>
      <c r="U9" s="369"/>
      <c r="V9" s="405"/>
      <c r="W9" s="405"/>
      <c r="X9" s="650"/>
      <c r="Y9" s="650"/>
      <c r="Z9" s="368"/>
      <c r="AA9" s="369"/>
      <c r="AB9" s="405"/>
      <c r="AC9" s="405"/>
      <c r="AD9" s="650"/>
      <c r="AE9" s="650"/>
      <c r="AF9" s="420">
        <f>SUM(AF6:AF8)</f>
        <v>393</v>
      </c>
      <c r="AG9" s="420">
        <f>SUM(AG6:AG8)</f>
        <v>408310000</v>
      </c>
    </row>
    <row r="10" spans="1:33" ht="21" thickTop="1">
      <c r="A10" s="357" t="s">
        <v>749</v>
      </c>
      <c r="B10" s="363"/>
      <c r="C10" s="365"/>
      <c r="D10" s="406"/>
      <c r="E10" s="406"/>
      <c r="F10" s="651"/>
      <c r="G10" s="651"/>
      <c r="H10" s="366"/>
      <c r="I10" s="365"/>
      <c r="J10" s="406"/>
      <c r="K10" s="406"/>
      <c r="L10" s="651"/>
      <c r="M10" s="651"/>
      <c r="N10" s="263"/>
      <c r="O10" s="367"/>
      <c r="P10" s="406"/>
      <c r="Q10" s="406"/>
      <c r="R10" s="651"/>
      <c r="S10" s="651"/>
      <c r="T10" s="263"/>
      <c r="U10" s="367"/>
      <c r="V10" s="406"/>
      <c r="W10" s="406"/>
      <c r="X10" s="651"/>
      <c r="Y10" s="651"/>
      <c r="Z10" s="263"/>
      <c r="AA10" s="367"/>
      <c r="AB10" s="406"/>
      <c r="AC10" s="406"/>
      <c r="AD10" s="651"/>
      <c r="AE10" s="651"/>
      <c r="AF10" s="363"/>
      <c r="AG10" s="364"/>
    </row>
    <row r="11" spans="1:33" ht="37.5">
      <c r="A11" s="632" t="s">
        <v>513</v>
      </c>
      <c r="B11" s="199">
        <v>1</v>
      </c>
      <c r="C11" s="200">
        <v>100000</v>
      </c>
      <c r="D11" s="407"/>
      <c r="E11" s="407"/>
      <c r="F11" s="650">
        <f>SUM(B11+D11)</f>
        <v>1</v>
      </c>
      <c r="G11" s="650">
        <f>SUM(C11+E11)</f>
        <v>100000</v>
      </c>
      <c r="H11" s="199">
        <f>B11</f>
        <v>1</v>
      </c>
      <c r="I11" s="200">
        <f>C11</f>
        <v>100000</v>
      </c>
      <c r="J11" s="407"/>
      <c r="K11" s="407"/>
      <c r="L11" s="650">
        <f>SUM(H11+J11)</f>
        <v>1</v>
      </c>
      <c r="M11" s="650">
        <f>SUM(I11+K11)</f>
        <v>100000</v>
      </c>
      <c r="N11" s="199">
        <f>H11</f>
        <v>1</v>
      </c>
      <c r="O11" s="200">
        <f>I11</f>
        <v>100000</v>
      </c>
      <c r="P11" s="407"/>
      <c r="Q11" s="407"/>
      <c r="R11" s="650">
        <f>SUM(N11+P11)</f>
        <v>1</v>
      </c>
      <c r="S11" s="650">
        <f>SUM(O11+Q11)</f>
        <v>100000</v>
      </c>
      <c r="T11" s="199">
        <f>N11</f>
        <v>1</v>
      </c>
      <c r="U11" s="200">
        <f>O11</f>
        <v>100000</v>
      </c>
      <c r="V11" s="407"/>
      <c r="W11" s="407"/>
      <c r="X11" s="650">
        <f>SUM(T11+V11)</f>
        <v>1</v>
      </c>
      <c r="Y11" s="650">
        <f>SUM(U11+W11)</f>
        <v>100000</v>
      </c>
      <c r="Z11" s="199">
        <f>T11</f>
        <v>1</v>
      </c>
      <c r="AA11" s="200">
        <f>U11</f>
        <v>100000</v>
      </c>
      <c r="AB11" s="407"/>
      <c r="AC11" s="407"/>
      <c r="AD11" s="650">
        <f>SUM(Z11+AB11)</f>
        <v>1</v>
      </c>
      <c r="AE11" s="650">
        <f>SUM(AA11+AC11)</f>
        <v>100000</v>
      </c>
      <c r="AF11" s="403">
        <f>SUM(F11+L11+R11+X11+AD11)</f>
        <v>5</v>
      </c>
      <c r="AG11" s="403">
        <f>SUM(G11+M11+S11+Y11+AE11)</f>
        <v>500000</v>
      </c>
    </row>
    <row r="12" spans="1:33" s="167" customFormat="1" ht="21" thickBot="1">
      <c r="A12" s="166" t="s">
        <v>317</v>
      </c>
      <c r="B12" s="361"/>
      <c r="C12" s="362"/>
      <c r="D12" s="408"/>
      <c r="E12" s="408"/>
      <c r="F12" s="650"/>
      <c r="G12" s="650"/>
      <c r="H12" s="361"/>
      <c r="I12" s="362"/>
      <c r="J12" s="408"/>
      <c r="K12" s="408"/>
      <c r="L12" s="650"/>
      <c r="M12" s="650"/>
      <c r="N12" s="361"/>
      <c r="O12" s="362"/>
      <c r="P12" s="408"/>
      <c r="Q12" s="408"/>
      <c r="R12" s="650"/>
      <c r="S12" s="650"/>
      <c r="T12" s="361"/>
      <c r="U12" s="362"/>
      <c r="V12" s="408"/>
      <c r="W12" s="408"/>
      <c r="X12" s="650"/>
      <c r="Y12" s="650"/>
      <c r="Z12" s="361"/>
      <c r="AA12" s="362"/>
      <c r="AB12" s="408"/>
      <c r="AC12" s="408"/>
      <c r="AD12" s="650"/>
      <c r="AE12" s="650"/>
      <c r="AF12" s="420">
        <f>SUM(AF11)</f>
        <v>5</v>
      </c>
      <c r="AG12" s="420">
        <f>SUM(AG11)</f>
        <v>500000</v>
      </c>
    </row>
    <row r="13" spans="1:33" s="223" customFormat="1" ht="21" thickTop="1">
      <c r="A13" s="170"/>
      <c r="B13" s="741" t="s">
        <v>888</v>
      </c>
      <c r="C13" s="741"/>
      <c r="D13" s="741" t="s">
        <v>1464</v>
      </c>
      <c r="E13" s="741"/>
      <c r="F13" s="742" t="s">
        <v>889</v>
      </c>
      <c r="G13" s="742"/>
      <c r="H13" s="741" t="s">
        <v>888</v>
      </c>
      <c r="I13" s="741"/>
      <c r="J13" s="741" t="s">
        <v>1464</v>
      </c>
      <c r="K13" s="741"/>
      <c r="L13" s="743" t="s">
        <v>890</v>
      </c>
      <c r="M13" s="743"/>
      <c r="N13" s="741" t="s">
        <v>888</v>
      </c>
      <c r="O13" s="741"/>
      <c r="P13" s="741" t="s">
        <v>1464</v>
      </c>
      <c r="Q13" s="741"/>
      <c r="R13" s="743" t="s">
        <v>891</v>
      </c>
      <c r="S13" s="743"/>
      <c r="T13" s="741" t="s">
        <v>888</v>
      </c>
      <c r="U13" s="741"/>
      <c r="V13" s="741" t="s">
        <v>1464</v>
      </c>
      <c r="W13" s="741"/>
      <c r="X13" s="742" t="s">
        <v>892</v>
      </c>
      <c r="Y13" s="742"/>
      <c r="Z13" s="741" t="s">
        <v>888</v>
      </c>
      <c r="AA13" s="741"/>
      <c r="AB13" s="741" t="s">
        <v>1464</v>
      </c>
      <c r="AC13" s="741"/>
      <c r="AD13" s="742" t="s">
        <v>1484</v>
      </c>
      <c r="AE13" s="742"/>
      <c r="AF13" s="626"/>
      <c r="AG13" s="626"/>
    </row>
    <row r="14" spans="1:33" s="165" customFormat="1" ht="20.25" customHeight="1">
      <c r="A14" s="729" t="s">
        <v>742</v>
      </c>
      <c r="B14" s="731" t="s">
        <v>327</v>
      </c>
      <c r="C14" s="732"/>
      <c r="D14" s="402"/>
      <c r="E14" s="402"/>
      <c r="F14" s="653"/>
      <c r="G14" s="653"/>
      <c r="H14" s="731" t="s">
        <v>332</v>
      </c>
      <c r="I14" s="732"/>
      <c r="J14" s="402"/>
      <c r="K14" s="402"/>
      <c r="L14" s="653"/>
      <c r="M14" s="653"/>
      <c r="N14" s="733" t="s">
        <v>739</v>
      </c>
      <c r="O14" s="734"/>
      <c r="P14" s="402"/>
      <c r="Q14" s="402"/>
      <c r="R14" s="653"/>
      <c r="S14" s="653"/>
      <c r="T14" s="733" t="s">
        <v>738</v>
      </c>
      <c r="U14" s="734"/>
      <c r="V14" s="402"/>
      <c r="W14" s="402"/>
      <c r="X14" s="653"/>
      <c r="Y14" s="653"/>
      <c r="Z14" s="733" t="s">
        <v>738</v>
      </c>
      <c r="AA14" s="734"/>
      <c r="AB14" s="402"/>
      <c r="AC14" s="402"/>
      <c r="AD14" s="653"/>
      <c r="AE14" s="653"/>
      <c r="AF14" s="731" t="s">
        <v>780</v>
      </c>
      <c r="AG14" s="732"/>
    </row>
    <row r="15" spans="1:33" s="165" customFormat="1" ht="23.25" customHeight="1">
      <c r="A15" s="730"/>
      <c r="B15" s="735" t="s">
        <v>328</v>
      </c>
      <c r="C15" s="179" t="s">
        <v>329</v>
      </c>
      <c r="D15" s="179"/>
      <c r="E15" s="179"/>
      <c r="F15" s="654"/>
      <c r="G15" s="654"/>
      <c r="H15" s="735" t="s">
        <v>328</v>
      </c>
      <c r="I15" s="179" t="s">
        <v>329</v>
      </c>
      <c r="J15" s="179"/>
      <c r="K15" s="179"/>
      <c r="L15" s="654"/>
      <c r="M15" s="654"/>
      <c r="N15" s="735" t="s">
        <v>328</v>
      </c>
      <c r="O15" s="179" t="s">
        <v>329</v>
      </c>
      <c r="P15" s="179"/>
      <c r="Q15" s="179"/>
      <c r="R15" s="654"/>
      <c r="S15" s="654"/>
      <c r="T15" s="735" t="s">
        <v>328</v>
      </c>
      <c r="U15" s="179" t="s">
        <v>329</v>
      </c>
      <c r="V15" s="179"/>
      <c r="W15" s="179"/>
      <c r="X15" s="654"/>
      <c r="Y15" s="654"/>
      <c r="Z15" s="735" t="s">
        <v>328</v>
      </c>
      <c r="AA15" s="179" t="s">
        <v>329</v>
      </c>
      <c r="AB15" s="179"/>
      <c r="AC15" s="179"/>
      <c r="AD15" s="654"/>
      <c r="AE15" s="654"/>
      <c r="AF15" s="735" t="s">
        <v>328</v>
      </c>
      <c r="AG15" s="179" t="s">
        <v>329</v>
      </c>
    </row>
    <row r="16" spans="1:33" s="165" customFormat="1" ht="20.25">
      <c r="A16" s="740"/>
      <c r="B16" s="737"/>
      <c r="C16" s="180" t="s">
        <v>330</v>
      </c>
      <c r="D16" s="180"/>
      <c r="E16" s="180"/>
      <c r="F16" s="655"/>
      <c r="G16" s="655"/>
      <c r="H16" s="737"/>
      <c r="I16" s="180" t="s">
        <v>330</v>
      </c>
      <c r="J16" s="180"/>
      <c r="K16" s="180"/>
      <c r="L16" s="655"/>
      <c r="M16" s="655"/>
      <c r="N16" s="737"/>
      <c r="O16" s="180" t="s">
        <v>330</v>
      </c>
      <c r="P16" s="180"/>
      <c r="Q16" s="180"/>
      <c r="R16" s="655"/>
      <c r="S16" s="655"/>
      <c r="T16" s="737"/>
      <c r="U16" s="180" t="s">
        <v>330</v>
      </c>
      <c r="V16" s="180"/>
      <c r="W16" s="180"/>
      <c r="X16" s="655"/>
      <c r="Y16" s="655"/>
      <c r="Z16" s="737"/>
      <c r="AA16" s="180" t="s">
        <v>330</v>
      </c>
      <c r="AB16" s="180"/>
      <c r="AC16" s="180"/>
      <c r="AD16" s="655"/>
      <c r="AE16" s="655"/>
      <c r="AF16" s="737"/>
      <c r="AG16" s="180" t="s">
        <v>330</v>
      </c>
    </row>
    <row r="17" spans="1:33" ht="20.25">
      <c r="A17" s="356" t="s">
        <v>750</v>
      </c>
      <c r="B17" s="186"/>
      <c r="C17" s="188"/>
      <c r="D17" s="409"/>
      <c r="E17" s="409"/>
      <c r="F17" s="656"/>
      <c r="G17" s="656"/>
      <c r="H17" s="186"/>
      <c r="I17" s="188"/>
      <c r="J17" s="409"/>
      <c r="K17" s="409"/>
      <c r="L17" s="656"/>
      <c r="M17" s="656"/>
      <c r="N17" s="182"/>
      <c r="O17" s="188"/>
      <c r="P17" s="409"/>
      <c r="Q17" s="409"/>
      <c r="R17" s="656"/>
      <c r="S17" s="656"/>
      <c r="T17" s="182"/>
      <c r="U17" s="188"/>
      <c r="V17" s="409"/>
      <c r="W17" s="409"/>
      <c r="X17" s="656"/>
      <c r="Y17" s="656"/>
      <c r="Z17" s="182"/>
      <c r="AA17" s="188"/>
      <c r="AB17" s="409"/>
      <c r="AC17" s="409"/>
      <c r="AD17" s="656"/>
      <c r="AE17" s="656"/>
      <c r="AF17" s="182"/>
      <c r="AG17" s="183"/>
    </row>
    <row r="18" spans="1:33" ht="20.25" customHeight="1">
      <c r="A18" s="219" t="s">
        <v>525</v>
      </c>
      <c r="B18" s="216">
        <v>3</v>
      </c>
      <c r="C18" s="217">
        <v>320000</v>
      </c>
      <c r="D18" s="410"/>
      <c r="E18" s="410"/>
      <c r="F18" s="650">
        <f>SUM(B18+D18)</f>
        <v>3</v>
      </c>
      <c r="G18" s="650">
        <f>SUM(C18+E18)</f>
        <v>320000</v>
      </c>
      <c r="H18" s="216">
        <f>B18</f>
        <v>3</v>
      </c>
      <c r="I18" s="217">
        <f>C18</f>
        <v>320000</v>
      </c>
      <c r="J18" s="410"/>
      <c r="K18" s="410"/>
      <c r="L18" s="650">
        <f>SUM(H18+J18)</f>
        <v>3</v>
      </c>
      <c r="M18" s="650">
        <f>SUM(I18+K18)</f>
        <v>320000</v>
      </c>
      <c r="N18" s="216">
        <f aca="true" t="shared" si="6" ref="N18:O23">H18</f>
        <v>3</v>
      </c>
      <c r="O18" s="217">
        <f t="shared" si="6"/>
        <v>320000</v>
      </c>
      <c r="P18" s="410"/>
      <c r="Q18" s="410"/>
      <c r="R18" s="650">
        <f>SUM(N18+P18)</f>
        <v>3</v>
      </c>
      <c r="S18" s="650">
        <f>SUM(O18+Q18)</f>
        <v>320000</v>
      </c>
      <c r="T18" s="216">
        <f>N18</f>
        <v>3</v>
      </c>
      <c r="U18" s="217">
        <f>O18</f>
        <v>320000</v>
      </c>
      <c r="V18" s="410"/>
      <c r="W18" s="410"/>
      <c r="X18" s="650">
        <f>SUM(T18+V18)</f>
        <v>3</v>
      </c>
      <c r="Y18" s="650">
        <f>SUM(U18+W18)</f>
        <v>320000</v>
      </c>
      <c r="Z18" s="216">
        <f>T18</f>
        <v>3</v>
      </c>
      <c r="AA18" s="217">
        <f>U18</f>
        <v>320000</v>
      </c>
      <c r="AB18" s="410"/>
      <c r="AC18" s="410"/>
      <c r="AD18" s="650">
        <f>SUM(Z18+AB18)</f>
        <v>3</v>
      </c>
      <c r="AE18" s="650">
        <f>SUM(AA18+AC18)</f>
        <v>320000</v>
      </c>
      <c r="AF18" s="403">
        <f>SUM(F18+L18+R18+X18+AD18)</f>
        <v>15</v>
      </c>
      <c r="AG18" s="403">
        <f>SUM(G18+M18+S18+Y18+AE18)</f>
        <v>1600000</v>
      </c>
    </row>
    <row r="19" spans="1:33" ht="23.25" customHeight="1">
      <c r="A19" s="212" t="s">
        <v>602</v>
      </c>
      <c r="B19" s="201">
        <v>1</v>
      </c>
      <c r="C19" s="202">
        <v>300000</v>
      </c>
      <c r="D19" s="411"/>
      <c r="E19" s="411"/>
      <c r="F19" s="650">
        <f aca="true" t="shared" si="7" ref="F19:F25">SUM(B19+D19)</f>
        <v>1</v>
      </c>
      <c r="G19" s="650">
        <f aca="true" t="shared" si="8" ref="G19:G25">SUM(C19+E19)</f>
        <v>300000</v>
      </c>
      <c r="H19" s="216">
        <f aca="true" t="shared" si="9" ref="H19:H24">B19</f>
        <v>1</v>
      </c>
      <c r="I19" s="217">
        <f aca="true" t="shared" si="10" ref="I19:I24">C19</f>
        <v>300000</v>
      </c>
      <c r="J19" s="411"/>
      <c r="K19" s="411"/>
      <c r="L19" s="650">
        <f aca="true" t="shared" si="11" ref="L19:L25">SUM(H19+J19)</f>
        <v>1</v>
      </c>
      <c r="M19" s="650">
        <f aca="true" t="shared" si="12" ref="M19:M25">SUM(I19+K19)</f>
        <v>300000</v>
      </c>
      <c r="N19" s="216">
        <f t="shared" si="6"/>
        <v>1</v>
      </c>
      <c r="O19" s="217">
        <f t="shared" si="6"/>
        <v>300000</v>
      </c>
      <c r="P19" s="411"/>
      <c r="Q19" s="411"/>
      <c r="R19" s="650">
        <f aca="true" t="shared" si="13" ref="R19:R25">SUM(N19+P19)</f>
        <v>1</v>
      </c>
      <c r="S19" s="650">
        <f aca="true" t="shared" si="14" ref="S19:S25">SUM(O19+Q19)</f>
        <v>300000</v>
      </c>
      <c r="T19" s="216">
        <f aca="true" t="shared" si="15" ref="T19:T24">N19</f>
        <v>1</v>
      </c>
      <c r="U19" s="217">
        <f aca="true" t="shared" si="16" ref="U19:U24">O19</f>
        <v>300000</v>
      </c>
      <c r="V19" s="411"/>
      <c r="W19" s="411"/>
      <c r="X19" s="650">
        <f aca="true" t="shared" si="17" ref="X19:X25">SUM(T19+V19)</f>
        <v>1</v>
      </c>
      <c r="Y19" s="650">
        <f aca="true" t="shared" si="18" ref="Y19:Y25">SUM(U19+W19)</f>
        <v>300000</v>
      </c>
      <c r="Z19" s="216">
        <f aca="true" t="shared" si="19" ref="Z19:Z24">T19</f>
        <v>1</v>
      </c>
      <c r="AA19" s="217">
        <f aca="true" t="shared" si="20" ref="AA19:AA24">U19</f>
        <v>300000</v>
      </c>
      <c r="AB19" s="411"/>
      <c r="AC19" s="411"/>
      <c r="AD19" s="650">
        <f aca="true" t="shared" si="21" ref="AD19:AD25">SUM(Z19+AB19)</f>
        <v>1</v>
      </c>
      <c r="AE19" s="650">
        <f aca="true" t="shared" si="22" ref="AE19:AE25">SUM(AA19+AC19)</f>
        <v>300000</v>
      </c>
      <c r="AF19" s="403">
        <f aca="true" t="shared" si="23" ref="AF19:AF24">SUM(F19+L19+R19+X19+AD19)</f>
        <v>5</v>
      </c>
      <c r="AG19" s="403">
        <f aca="true" t="shared" si="24" ref="AG19:AG24">SUM(G19+M19+S19+Y19+AE19)</f>
        <v>1500000</v>
      </c>
    </row>
    <row r="20" spans="1:33" ht="21" customHeight="1">
      <c r="A20" s="212" t="s">
        <v>526</v>
      </c>
      <c r="B20" s="201">
        <v>8</v>
      </c>
      <c r="C20" s="202">
        <v>700000</v>
      </c>
      <c r="D20" s="411"/>
      <c r="E20" s="411"/>
      <c r="F20" s="650">
        <f t="shared" si="7"/>
        <v>8</v>
      </c>
      <c r="G20" s="650">
        <f t="shared" si="8"/>
        <v>700000</v>
      </c>
      <c r="H20" s="216">
        <f t="shared" si="9"/>
        <v>8</v>
      </c>
      <c r="I20" s="217">
        <f t="shared" si="10"/>
        <v>700000</v>
      </c>
      <c r="J20" s="411"/>
      <c r="K20" s="411"/>
      <c r="L20" s="650">
        <f t="shared" si="11"/>
        <v>8</v>
      </c>
      <c r="M20" s="650">
        <f t="shared" si="12"/>
        <v>700000</v>
      </c>
      <c r="N20" s="216">
        <f t="shared" si="6"/>
        <v>8</v>
      </c>
      <c r="O20" s="217">
        <f t="shared" si="6"/>
        <v>700000</v>
      </c>
      <c r="P20" s="411"/>
      <c r="Q20" s="411"/>
      <c r="R20" s="650">
        <f t="shared" si="13"/>
        <v>8</v>
      </c>
      <c r="S20" s="650">
        <f t="shared" si="14"/>
        <v>700000</v>
      </c>
      <c r="T20" s="216">
        <f t="shared" si="15"/>
        <v>8</v>
      </c>
      <c r="U20" s="217">
        <f t="shared" si="16"/>
        <v>700000</v>
      </c>
      <c r="V20" s="411"/>
      <c r="W20" s="411"/>
      <c r="X20" s="650">
        <f t="shared" si="17"/>
        <v>8</v>
      </c>
      <c r="Y20" s="650">
        <f t="shared" si="18"/>
        <v>700000</v>
      </c>
      <c r="Z20" s="216">
        <f t="shared" si="19"/>
        <v>8</v>
      </c>
      <c r="AA20" s="217">
        <f t="shared" si="20"/>
        <v>700000</v>
      </c>
      <c r="AB20" s="411"/>
      <c r="AC20" s="411"/>
      <c r="AD20" s="650">
        <f t="shared" si="21"/>
        <v>8</v>
      </c>
      <c r="AE20" s="650">
        <f t="shared" si="22"/>
        <v>700000</v>
      </c>
      <c r="AF20" s="403">
        <f t="shared" si="23"/>
        <v>40</v>
      </c>
      <c r="AG20" s="403">
        <f t="shared" si="24"/>
        <v>3500000</v>
      </c>
    </row>
    <row r="21" spans="1:33" ht="20.25" customHeight="1">
      <c r="A21" s="212" t="s">
        <v>527</v>
      </c>
      <c r="B21" s="201">
        <v>2</v>
      </c>
      <c r="C21" s="202">
        <v>60000</v>
      </c>
      <c r="D21" s="411"/>
      <c r="E21" s="411"/>
      <c r="F21" s="650">
        <f t="shared" si="7"/>
        <v>2</v>
      </c>
      <c r="G21" s="650">
        <f t="shared" si="8"/>
        <v>60000</v>
      </c>
      <c r="H21" s="216">
        <f t="shared" si="9"/>
        <v>2</v>
      </c>
      <c r="I21" s="217">
        <f t="shared" si="10"/>
        <v>60000</v>
      </c>
      <c r="J21" s="411"/>
      <c r="K21" s="411"/>
      <c r="L21" s="650">
        <f t="shared" si="11"/>
        <v>2</v>
      </c>
      <c r="M21" s="650">
        <f t="shared" si="12"/>
        <v>60000</v>
      </c>
      <c r="N21" s="216">
        <f t="shared" si="6"/>
        <v>2</v>
      </c>
      <c r="O21" s="217">
        <f t="shared" si="6"/>
        <v>60000</v>
      </c>
      <c r="P21" s="411"/>
      <c r="Q21" s="411"/>
      <c r="R21" s="650">
        <f t="shared" si="13"/>
        <v>2</v>
      </c>
      <c r="S21" s="650">
        <f t="shared" si="14"/>
        <v>60000</v>
      </c>
      <c r="T21" s="216">
        <f t="shared" si="15"/>
        <v>2</v>
      </c>
      <c r="U21" s="217">
        <f t="shared" si="16"/>
        <v>60000</v>
      </c>
      <c r="V21" s="411"/>
      <c r="W21" s="411"/>
      <c r="X21" s="650">
        <f t="shared" si="17"/>
        <v>2</v>
      </c>
      <c r="Y21" s="650">
        <f t="shared" si="18"/>
        <v>60000</v>
      </c>
      <c r="Z21" s="216">
        <f t="shared" si="19"/>
        <v>2</v>
      </c>
      <c r="AA21" s="217">
        <f t="shared" si="20"/>
        <v>60000</v>
      </c>
      <c r="AB21" s="411"/>
      <c r="AC21" s="411"/>
      <c r="AD21" s="650">
        <f t="shared" si="21"/>
        <v>2</v>
      </c>
      <c r="AE21" s="650">
        <f t="shared" si="22"/>
        <v>60000</v>
      </c>
      <c r="AF21" s="403">
        <f t="shared" si="23"/>
        <v>10</v>
      </c>
      <c r="AG21" s="403">
        <f t="shared" si="24"/>
        <v>300000</v>
      </c>
    </row>
    <row r="22" spans="1:33" ht="37.5">
      <c r="A22" s="348" t="s">
        <v>529</v>
      </c>
      <c r="B22" s="201">
        <v>8</v>
      </c>
      <c r="C22" s="202">
        <v>230000</v>
      </c>
      <c r="D22" s="411"/>
      <c r="E22" s="411"/>
      <c r="F22" s="650">
        <f t="shared" si="7"/>
        <v>8</v>
      </c>
      <c r="G22" s="650">
        <f t="shared" si="8"/>
        <v>230000</v>
      </c>
      <c r="H22" s="216">
        <f t="shared" si="9"/>
        <v>8</v>
      </c>
      <c r="I22" s="217">
        <f t="shared" si="10"/>
        <v>230000</v>
      </c>
      <c r="J22" s="411"/>
      <c r="K22" s="411"/>
      <c r="L22" s="650">
        <f t="shared" si="11"/>
        <v>8</v>
      </c>
      <c r="M22" s="650">
        <f t="shared" si="12"/>
        <v>230000</v>
      </c>
      <c r="N22" s="216">
        <f t="shared" si="6"/>
        <v>8</v>
      </c>
      <c r="O22" s="217">
        <f t="shared" si="6"/>
        <v>230000</v>
      </c>
      <c r="P22" s="411"/>
      <c r="Q22" s="411"/>
      <c r="R22" s="650">
        <f t="shared" si="13"/>
        <v>8</v>
      </c>
      <c r="S22" s="650">
        <f t="shared" si="14"/>
        <v>230000</v>
      </c>
      <c r="T22" s="216">
        <f t="shared" si="15"/>
        <v>8</v>
      </c>
      <c r="U22" s="217">
        <f t="shared" si="16"/>
        <v>230000</v>
      </c>
      <c r="V22" s="411"/>
      <c r="W22" s="411"/>
      <c r="X22" s="650">
        <f t="shared" si="17"/>
        <v>8</v>
      </c>
      <c r="Y22" s="650">
        <f t="shared" si="18"/>
        <v>230000</v>
      </c>
      <c r="Z22" s="216">
        <f t="shared" si="19"/>
        <v>8</v>
      </c>
      <c r="AA22" s="217">
        <f t="shared" si="20"/>
        <v>230000</v>
      </c>
      <c r="AB22" s="411"/>
      <c r="AC22" s="411"/>
      <c r="AD22" s="650">
        <f t="shared" si="21"/>
        <v>8</v>
      </c>
      <c r="AE22" s="650">
        <f t="shared" si="22"/>
        <v>230000</v>
      </c>
      <c r="AF22" s="403">
        <f t="shared" si="23"/>
        <v>40</v>
      </c>
      <c r="AG22" s="403">
        <f t="shared" si="24"/>
        <v>1150000</v>
      </c>
    </row>
    <row r="23" spans="1:33" ht="36.75" customHeight="1">
      <c r="A23" s="212" t="s">
        <v>530</v>
      </c>
      <c r="B23" s="201">
        <v>14</v>
      </c>
      <c r="C23" s="211">
        <v>540000</v>
      </c>
      <c r="D23" s="412"/>
      <c r="E23" s="412"/>
      <c r="F23" s="650">
        <f t="shared" si="7"/>
        <v>14</v>
      </c>
      <c r="G23" s="650">
        <f t="shared" si="8"/>
        <v>540000</v>
      </c>
      <c r="H23" s="216">
        <f t="shared" si="9"/>
        <v>14</v>
      </c>
      <c r="I23" s="217">
        <f t="shared" si="10"/>
        <v>540000</v>
      </c>
      <c r="J23" s="412"/>
      <c r="K23" s="412"/>
      <c r="L23" s="650">
        <f t="shared" si="11"/>
        <v>14</v>
      </c>
      <c r="M23" s="650">
        <f t="shared" si="12"/>
        <v>540000</v>
      </c>
      <c r="N23" s="216">
        <f t="shared" si="6"/>
        <v>14</v>
      </c>
      <c r="O23" s="217">
        <f t="shared" si="6"/>
        <v>540000</v>
      </c>
      <c r="P23" s="412"/>
      <c r="Q23" s="412"/>
      <c r="R23" s="650">
        <f t="shared" si="13"/>
        <v>14</v>
      </c>
      <c r="S23" s="650">
        <f t="shared" si="14"/>
        <v>540000</v>
      </c>
      <c r="T23" s="216">
        <f t="shared" si="15"/>
        <v>14</v>
      </c>
      <c r="U23" s="217">
        <f t="shared" si="16"/>
        <v>540000</v>
      </c>
      <c r="V23" s="412"/>
      <c r="W23" s="412"/>
      <c r="X23" s="650">
        <f t="shared" si="17"/>
        <v>14</v>
      </c>
      <c r="Y23" s="650">
        <f t="shared" si="18"/>
        <v>540000</v>
      </c>
      <c r="Z23" s="216">
        <f t="shared" si="19"/>
        <v>14</v>
      </c>
      <c r="AA23" s="217">
        <f t="shared" si="20"/>
        <v>540000</v>
      </c>
      <c r="AB23" s="412"/>
      <c r="AC23" s="412"/>
      <c r="AD23" s="650">
        <f t="shared" si="21"/>
        <v>14</v>
      </c>
      <c r="AE23" s="650">
        <f t="shared" si="22"/>
        <v>540000</v>
      </c>
      <c r="AF23" s="403">
        <f t="shared" si="23"/>
        <v>70</v>
      </c>
      <c r="AG23" s="403">
        <f t="shared" si="24"/>
        <v>2700000</v>
      </c>
    </row>
    <row r="24" spans="1:33" s="727" customFormat="1" ht="22.5" customHeight="1">
      <c r="A24" s="723" t="s">
        <v>537</v>
      </c>
      <c r="B24" s="724">
        <v>29</v>
      </c>
      <c r="C24" s="725">
        <v>4480000</v>
      </c>
      <c r="D24" s="715"/>
      <c r="E24" s="715"/>
      <c r="F24" s="661">
        <f t="shared" si="7"/>
        <v>29</v>
      </c>
      <c r="G24" s="661">
        <f t="shared" si="8"/>
        <v>4480000</v>
      </c>
      <c r="H24" s="726">
        <f t="shared" si="9"/>
        <v>29</v>
      </c>
      <c r="I24" s="718">
        <f t="shared" si="10"/>
        <v>4480000</v>
      </c>
      <c r="J24" s="715"/>
      <c r="K24" s="715"/>
      <c r="L24" s="661">
        <f t="shared" si="11"/>
        <v>29</v>
      </c>
      <c r="M24" s="661">
        <f t="shared" si="12"/>
        <v>4480000</v>
      </c>
      <c r="N24" s="726">
        <v>30</v>
      </c>
      <c r="O24" s="718">
        <v>4520000</v>
      </c>
      <c r="P24" s="715"/>
      <c r="Q24" s="715"/>
      <c r="R24" s="661">
        <f t="shared" si="13"/>
        <v>30</v>
      </c>
      <c r="S24" s="661">
        <f t="shared" si="14"/>
        <v>4520000</v>
      </c>
      <c r="T24" s="726">
        <f t="shared" si="15"/>
        <v>30</v>
      </c>
      <c r="U24" s="718">
        <f t="shared" si="16"/>
        <v>4520000</v>
      </c>
      <c r="V24" s="715"/>
      <c r="W24" s="715"/>
      <c r="X24" s="661">
        <f t="shared" si="17"/>
        <v>30</v>
      </c>
      <c r="Y24" s="661">
        <f t="shared" si="18"/>
        <v>4520000</v>
      </c>
      <c r="Z24" s="726">
        <f t="shared" si="19"/>
        <v>30</v>
      </c>
      <c r="AA24" s="718">
        <f t="shared" si="20"/>
        <v>4520000</v>
      </c>
      <c r="AB24" s="715"/>
      <c r="AC24" s="715"/>
      <c r="AD24" s="661">
        <f t="shared" si="21"/>
        <v>30</v>
      </c>
      <c r="AE24" s="661">
        <f t="shared" si="22"/>
        <v>4520000</v>
      </c>
      <c r="AF24" s="719">
        <f t="shared" si="23"/>
        <v>148</v>
      </c>
      <c r="AG24" s="719">
        <f t="shared" si="24"/>
        <v>22520000</v>
      </c>
    </row>
    <row r="25" spans="1:33" ht="20.25" customHeight="1">
      <c r="A25" s="212" t="s">
        <v>1248</v>
      </c>
      <c r="B25" s="201">
        <v>1</v>
      </c>
      <c r="C25" s="202">
        <v>10000000</v>
      </c>
      <c r="D25" s="411"/>
      <c r="E25" s="411"/>
      <c r="F25" s="650">
        <f t="shared" si="7"/>
        <v>1</v>
      </c>
      <c r="G25" s="650">
        <f t="shared" si="8"/>
        <v>10000000</v>
      </c>
      <c r="H25" s="216">
        <f>B25</f>
        <v>1</v>
      </c>
      <c r="I25" s="217">
        <f>C25</f>
        <v>10000000</v>
      </c>
      <c r="J25" s="411"/>
      <c r="K25" s="411"/>
      <c r="L25" s="650">
        <f t="shared" si="11"/>
        <v>1</v>
      </c>
      <c r="M25" s="650">
        <f t="shared" si="12"/>
        <v>10000000</v>
      </c>
      <c r="N25" s="216">
        <f>H25</f>
        <v>1</v>
      </c>
      <c r="O25" s="217">
        <f>I25</f>
        <v>10000000</v>
      </c>
      <c r="P25" s="411"/>
      <c r="Q25" s="411"/>
      <c r="R25" s="650">
        <f t="shared" si="13"/>
        <v>1</v>
      </c>
      <c r="S25" s="650">
        <f t="shared" si="14"/>
        <v>10000000</v>
      </c>
      <c r="T25" s="216">
        <f>N25</f>
        <v>1</v>
      </c>
      <c r="U25" s="217">
        <f>O25</f>
        <v>10000000</v>
      </c>
      <c r="V25" s="411"/>
      <c r="W25" s="411"/>
      <c r="X25" s="650">
        <f t="shared" si="17"/>
        <v>1</v>
      </c>
      <c r="Y25" s="650">
        <f t="shared" si="18"/>
        <v>10000000</v>
      </c>
      <c r="Z25" s="216">
        <f>T25</f>
        <v>1</v>
      </c>
      <c r="AA25" s="217">
        <f>U25</f>
        <v>10000000</v>
      </c>
      <c r="AB25" s="411"/>
      <c r="AC25" s="411"/>
      <c r="AD25" s="650">
        <f t="shared" si="21"/>
        <v>1</v>
      </c>
      <c r="AE25" s="650">
        <f t="shared" si="22"/>
        <v>10000000</v>
      </c>
      <c r="AF25" s="403">
        <f>SUM(F25+L25+R25+X25+AD25)</f>
        <v>5</v>
      </c>
      <c r="AG25" s="403">
        <f>SUM(G25+M25+S25+Y25+AE25)</f>
        <v>50000000</v>
      </c>
    </row>
    <row r="26" spans="1:33" s="167" customFormat="1" ht="21" thickBot="1">
      <c r="A26" s="166" t="s">
        <v>317</v>
      </c>
      <c r="B26" s="361"/>
      <c r="C26" s="362"/>
      <c r="D26" s="408"/>
      <c r="E26" s="408"/>
      <c r="F26" s="657"/>
      <c r="G26" s="657"/>
      <c r="H26" s="361"/>
      <c r="I26" s="362"/>
      <c r="J26" s="408"/>
      <c r="K26" s="408"/>
      <c r="L26" s="657"/>
      <c r="M26" s="657"/>
      <c r="N26" s="361"/>
      <c r="O26" s="362"/>
      <c r="P26" s="408"/>
      <c r="Q26" s="408"/>
      <c r="R26" s="657"/>
      <c r="S26" s="657"/>
      <c r="T26" s="361"/>
      <c r="U26" s="362"/>
      <c r="V26" s="408"/>
      <c r="W26" s="408"/>
      <c r="X26" s="657"/>
      <c r="Y26" s="657"/>
      <c r="Z26" s="361"/>
      <c r="AA26" s="362"/>
      <c r="AB26" s="408"/>
      <c r="AC26" s="408"/>
      <c r="AD26" s="657"/>
      <c r="AE26" s="657"/>
      <c r="AF26" s="420">
        <f>SUM(AF18:AF25)</f>
        <v>333</v>
      </c>
      <c r="AG26" s="204">
        <f>SUM(AG18:AG25)</f>
        <v>83270000</v>
      </c>
    </row>
    <row r="27" spans="1:33" ht="38.25" thickTop="1">
      <c r="A27" s="358" t="s">
        <v>751</v>
      </c>
      <c r="B27" s="261"/>
      <c r="C27" s="350"/>
      <c r="D27" s="414"/>
      <c r="E27" s="414"/>
      <c r="F27" s="658"/>
      <c r="G27" s="658"/>
      <c r="H27" s="205"/>
      <c r="I27" s="350"/>
      <c r="J27" s="414"/>
      <c r="K27" s="414"/>
      <c r="L27" s="658"/>
      <c r="M27" s="658"/>
      <c r="N27" s="351"/>
      <c r="O27" s="350"/>
      <c r="P27" s="414"/>
      <c r="Q27" s="414"/>
      <c r="R27" s="658"/>
      <c r="S27" s="658"/>
      <c r="T27" s="351"/>
      <c r="U27" s="350"/>
      <c r="V27" s="414"/>
      <c r="W27" s="414"/>
      <c r="X27" s="658"/>
      <c r="Y27" s="658"/>
      <c r="Z27" s="351"/>
      <c r="AA27" s="350"/>
      <c r="AB27" s="414"/>
      <c r="AC27" s="414"/>
      <c r="AD27" s="658"/>
      <c r="AE27" s="658"/>
      <c r="AF27" s="351"/>
      <c r="AG27" s="209"/>
    </row>
    <row r="28" spans="1:33" ht="37.5">
      <c r="A28" s="219" t="s">
        <v>741</v>
      </c>
      <c r="B28" s="205">
        <v>4</v>
      </c>
      <c r="C28" s="206">
        <v>570000</v>
      </c>
      <c r="D28" s="415"/>
      <c r="E28" s="415"/>
      <c r="F28" s="650">
        <f>SUM(B28+D28)</f>
        <v>4</v>
      </c>
      <c r="G28" s="650">
        <f>SUM(C28+E28)</f>
        <v>570000</v>
      </c>
      <c r="H28" s="205">
        <f>B28</f>
        <v>4</v>
      </c>
      <c r="I28" s="206">
        <f>C28</f>
        <v>570000</v>
      </c>
      <c r="J28" s="415"/>
      <c r="K28" s="415"/>
      <c r="L28" s="650">
        <f>SUM(H28+J28)</f>
        <v>4</v>
      </c>
      <c r="M28" s="650">
        <f>SUM(I28+K28)</f>
        <v>570000</v>
      </c>
      <c r="N28" s="205">
        <f>H28</f>
        <v>4</v>
      </c>
      <c r="O28" s="206">
        <f>I28</f>
        <v>570000</v>
      </c>
      <c r="P28" s="415"/>
      <c r="Q28" s="415"/>
      <c r="R28" s="650">
        <f>SUM(N28+P28)</f>
        <v>4</v>
      </c>
      <c r="S28" s="650">
        <f>SUM(O28+Q28)</f>
        <v>570000</v>
      </c>
      <c r="T28" s="205">
        <f>N28</f>
        <v>4</v>
      </c>
      <c r="U28" s="206">
        <f>O28</f>
        <v>570000</v>
      </c>
      <c r="V28" s="415"/>
      <c r="W28" s="415"/>
      <c r="X28" s="650">
        <f>SUM(T28+V28)</f>
        <v>4</v>
      </c>
      <c r="Y28" s="650">
        <f>SUM(U28+W28)</f>
        <v>570000</v>
      </c>
      <c r="Z28" s="205">
        <f>T28</f>
        <v>4</v>
      </c>
      <c r="AA28" s="206">
        <f>U28</f>
        <v>570000</v>
      </c>
      <c r="AB28" s="415"/>
      <c r="AC28" s="415"/>
      <c r="AD28" s="650">
        <f>SUM(Z28+AB28)</f>
        <v>4</v>
      </c>
      <c r="AE28" s="650">
        <f>SUM(AA28+AC28)</f>
        <v>570000</v>
      </c>
      <c r="AF28" s="403">
        <f>SUM(F28+L28+R28+X28+AD28)</f>
        <v>20</v>
      </c>
      <c r="AG28" s="403">
        <f>SUM(G28+M28+S28+Y28+AE28)</f>
        <v>2850000</v>
      </c>
    </row>
    <row r="29" spans="1:33" ht="20.25">
      <c r="A29" s="219" t="s">
        <v>559</v>
      </c>
      <c r="B29" s="201">
        <v>1</v>
      </c>
      <c r="C29" s="202">
        <v>400000</v>
      </c>
      <c r="D29" s="411"/>
      <c r="E29" s="411"/>
      <c r="F29" s="650">
        <f>SUM(B29+D29)</f>
        <v>1</v>
      </c>
      <c r="G29" s="650">
        <f>SUM(C29+E29)</f>
        <v>400000</v>
      </c>
      <c r="H29" s="205">
        <f>B29</f>
        <v>1</v>
      </c>
      <c r="I29" s="206">
        <f>C29</f>
        <v>400000</v>
      </c>
      <c r="J29" s="411"/>
      <c r="K29" s="411"/>
      <c r="L29" s="650">
        <f>SUM(H29+J29)</f>
        <v>1</v>
      </c>
      <c r="M29" s="650">
        <f>SUM(I29+K29)</f>
        <v>400000</v>
      </c>
      <c r="N29" s="205">
        <f>H29</f>
        <v>1</v>
      </c>
      <c r="O29" s="206">
        <f>I29</f>
        <v>400000</v>
      </c>
      <c r="P29" s="411"/>
      <c r="Q29" s="411"/>
      <c r="R29" s="650">
        <f>SUM(N29+P29)</f>
        <v>1</v>
      </c>
      <c r="S29" s="650">
        <f>SUM(O29+Q29)</f>
        <v>400000</v>
      </c>
      <c r="T29" s="205">
        <f>N29</f>
        <v>1</v>
      </c>
      <c r="U29" s="206">
        <f>O29</f>
        <v>400000</v>
      </c>
      <c r="V29" s="411"/>
      <c r="W29" s="411"/>
      <c r="X29" s="650">
        <f>SUM(T29+V29)</f>
        <v>1</v>
      </c>
      <c r="Y29" s="650">
        <f>SUM(U29+W29)</f>
        <v>400000</v>
      </c>
      <c r="Z29" s="205">
        <f>T29</f>
        <v>1</v>
      </c>
      <c r="AA29" s="206">
        <f>U29</f>
        <v>400000</v>
      </c>
      <c r="AB29" s="411"/>
      <c r="AC29" s="411"/>
      <c r="AD29" s="650">
        <f>SUM(Z29+AB29)</f>
        <v>1</v>
      </c>
      <c r="AE29" s="650">
        <f>SUM(AA29+AC29)</f>
        <v>400000</v>
      </c>
      <c r="AF29" s="403">
        <f>SUM(F29+L29+R29+X29+AD29)</f>
        <v>5</v>
      </c>
      <c r="AG29" s="403">
        <f>SUM(G29+M29+S29+Y29+AE29)</f>
        <v>2000000</v>
      </c>
    </row>
    <row r="30" spans="1:33" s="167" customFormat="1" ht="21" thickBot="1">
      <c r="A30" s="360" t="s">
        <v>317</v>
      </c>
      <c r="B30" s="203"/>
      <c r="C30" s="204"/>
      <c r="D30" s="416"/>
      <c r="E30" s="416"/>
      <c r="F30" s="650"/>
      <c r="G30" s="650"/>
      <c r="H30" s="203"/>
      <c r="I30" s="204"/>
      <c r="J30" s="416"/>
      <c r="K30" s="416"/>
      <c r="L30" s="650"/>
      <c r="M30" s="650"/>
      <c r="N30" s="203"/>
      <c r="O30" s="204"/>
      <c r="P30" s="416"/>
      <c r="Q30" s="416"/>
      <c r="R30" s="650"/>
      <c r="S30" s="650"/>
      <c r="T30" s="203"/>
      <c r="U30" s="204"/>
      <c r="V30" s="416"/>
      <c r="W30" s="416"/>
      <c r="X30" s="650"/>
      <c r="Y30" s="650"/>
      <c r="Z30" s="203"/>
      <c r="AA30" s="204"/>
      <c r="AB30" s="416"/>
      <c r="AC30" s="416"/>
      <c r="AD30" s="650"/>
      <c r="AE30" s="650"/>
      <c r="AF30" s="416">
        <f>SUM(AF28:AF29)</f>
        <v>25</v>
      </c>
      <c r="AG30" s="416">
        <f>SUM(AG28:AG29)</f>
        <v>4850000</v>
      </c>
    </row>
    <row r="31" spans="1:33" s="223" customFormat="1" ht="21" thickTop="1">
      <c r="A31" s="224"/>
      <c r="B31" s="741" t="s">
        <v>888</v>
      </c>
      <c r="C31" s="741"/>
      <c r="D31" s="741" t="s">
        <v>1464</v>
      </c>
      <c r="E31" s="741"/>
      <c r="F31" s="742" t="s">
        <v>889</v>
      </c>
      <c r="G31" s="742"/>
      <c r="H31" s="741" t="s">
        <v>888</v>
      </c>
      <c r="I31" s="741"/>
      <c r="J31" s="741" t="s">
        <v>1464</v>
      </c>
      <c r="K31" s="741"/>
      <c r="L31" s="743" t="s">
        <v>890</v>
      </c>
      <c r="M31" s="743"/>
      <c r="N31" s="741" t="s">
        <v>888</v>
      </c>
      <c r="O31" s="741"/>
      <c r="P31" s="741" t="s">
        <v>1464</v>
      </c>
      <c r="Q31" s="741"/>
      <c r="R31" s="743" t="s">
        <v>891</v>
      </c>
      <c r="S31" s="743"/>
      <c r="T31" s="741" t="s">
        <v>888</v>
      </c>
      <c r="U31" s="741"/>
      <c r="V31" s="741" t="s">
        <v>1464</v>
      </c>
      <c r="W31" s="741"/>
      <c r="X31" s="742" t="s">
        <v>892</v>
      </c>
      <c r="Y31" s="742"/>
      <c r="Z31" s="741" t="s">
        <v>888</v>
      </c>
      <c r="AA31" s="741"/>
      <c r="AB31" s="741" t="s">
        <v>1464</v>
      </c>
      <c r="AC31" s="741"/>
      <c r="AD31" s="742" t="s">
        <v>1484</v>
      </c>
      <c r="AE31" s="742"/>
      <c r="AF31" s="626"/>
      <c r="AG31" s="626"/>
    </row>
    <row r="32" spans="1:33" s="165" customFormat="1" ht="20.25" customHeight="1">
      <c r="A32" s="729" t="s">
        <v>742</v>
      </c>
      <c r="B32" s="731" t="s">
        <v>327</v>
      </c>
      <c r="C32" s="732"/>
      <c r="D32" s="402"/>
      <c r="E32" s="402"/>
      <c r="F32" s="653"/>
      <c r="G32" s="653"/>
      <c r="H32" s="731" t="s">
        <v>332</v>
      </c>
      <c r="I32" s="732"/>
      <c r="J32" s="402"/>
      <c r="K32" s="402"/>
      <c r="L32" s="653"/>
      <c r="M32" s="653"/>
      <c r="N32" s="733" t="s">
        <v>739</v>
      </c>
      <c r="O32" s="734"/>
      <c r="P32" s="402"/>
      <c r="Q32" s="402"/>
      <c r="R32" s="653"/>
      <c r="S32" s="653"/>
      <c r="T32" s="733" t="s">
        <v>738</v>
      </c>
      <c r="U32" s="734"/>
      <c r="V32" s="402"/>
      <c r="W32" s="402"/>
      <c r="X32" s="653"/>
      <c r="Y32" s="653"/>
      <c r="Z32" s="733" t="s">
        <v>738</v>
      </c>
      <c r="AA32" s="734"/>
      <c r="AB32" s="402"/>
      <c r="AC32" s="402"/>
      <c r="AD32" s="653"/>
      <c r="AE32" s="653"/>
      <c r="AF32" s="731" t="s">
        <v>828</v>
      </c>
      <c r="AG32" s="732"/>
    </row>
    <row r="33" spans="1:33" s="165" customFormat="1" ht="23.25" customHeight="1">
      <c r="A33" s="730"/>
      <c r="B33" s="735" t="s">
        <v>328</v>
      </c>
      <c r="C33" s="179" t="s">
        <v>329</v>
      </c>
      <c r="D33" s="179"/>
      <c r="E33" s="179"/>
      <c r="F33" s="654"/>
      <c r="G33" s="654"/>
      <c r="H33" s="735" t="s">
        <v>328</v>
      </c>
      <c r="I33" s="179" t="s">
        <v>329</v>
      </c>
      <c r="J33" s="179"/>
      <c r="K33" s="179"/>
      <c r="L33" s="654"/>
      <c r="M33" s="654"/>
      <c r="N33" s="735" t="s">
        <v>328</v>
      </c>
      <c r="O33" s="179" t="s">
        <v>329</v>
      </c>
      <c r="P33" s="179"/>
      <c r="Q33" s="179"/>
      <c r="R33" s="654"/>
      <c r="S33" s="654"/>
      <c r="T33" s="735" t="s">
        <v>328</v>
      </c>
      <c r="U33" s="179" t="s">
        <v>329</v>
      </c>
      <c r="V33" s="179"/>
      <c r="W33" s="179"/>
      <c r="X33" s="654"/>
      <c r="Y33" s="654"/>
      <c r="Z33" s="735" t="s">
        <v>328</v>
      </c>
      <c r="AA33" s="179" t="s">
        <v>329</v>
      </c>
      <c r="AB33" s="179"/>
      <c r="AC33" s="179"/>
      <c r="AD33" s="654"/>
      <c r="AE33" s="654"/>
      <c r="AF33" s="735" t="s">
        <v>328</v>
      </c>
      <c r="AG33" s="179" t="s">
        <v>329</v>
      </c>
    </row>
    <row r="34" spans="1:33" s="165" customFormat="1" ht="20.25">
      <c r="A34" s="730"/>
      <c r="B34" s="736"/>
      <c r="C34" s="191" t="s">
        <v>330</v>
      </c>
      <c r="D34" s="191"/>
      <c r="E34" s="191"/>
      <c r="F34" s="659"/>
      <c r="G34" s="659"/>
      <c r="H34" s="736"/>
      <c r="I34" s="191" t="s">
        <v>330</v>
      </c>
      <c r="J34" s="191"/>
      <c r="K34" s="191"/>
      <c r="L34" s="659"/>
      <c r="M34" s="659"/>
      <c r="N34" s="736"/>
      <c r="O34" s="191" t="s">
        <v>330</v>
      </c>
      <c r="P34" s="191"/>
      <c r="Q34" s="191"/>
      <c r="R34" s="659"/>
      <c r="S34" s="659"/>
      <c r="T34" s="736"/>
      <c r="U34" s="191" t="s">
        <v>330</v>
      </c>
      <c r="V34" s="191"/>
      <c r="W34" s="191"/>
      <c r="X34" s="659"/>
      <c r="Y34" s="659"/>
      <c r="Z34" s="736"/>
      <c r="AA34" s="191" t="s">
        <v>330</v>
      </c>
      <c r="AB34" s="191"/>
      <c r="AC34" s="191"/>
      <c r="AD34" s="659"/>
      <c r="AE34" s="659"/>
      <c r="AF34" s="736"/>
      <c r="AG34" s="191" t="s">
        <v>330</v>
      </c>
    </row>
    <row r="35" spans="1:33" ht="20.25">
      <c r="A35" s="355" t="s">
        <v>743</v>
      </c>
      <c r="B35" s="228"/>
      <c r="C35" s="229"/>
      <c r="D35" s="417"/>
      <c r="E35" s="417"/>
      <c r="F35" s="660"/>
      <c r="G35" s="660"/>
      <c r="H35" s="207"/>
      <c r="I35" s="229"/>
      <c r="J35" s="417"/>
      <c r="K35" s="417"/>
      <c r="L35" s="660"/>
      <c r="M35" s="660"/>
      <c r="N35" s="230"/>
      <c r="O35" s="229"/>
      <c r="P35" s="417"/>
      <c r="Q35" s="417"/>
      <c r="R35" s="660"/>
      <c r="S35" s="660"/>
      <c r="T35" s="230"/>
      <c r="U35" s="229"/>
      <c r="V35" s="417"/>
      <c r="W35" s="417"/>
      <c r="X35" s="660"/>
      <c r="Y35" s="660"/>
      <c r="Z35" s="230"/>
      <c r="AA35" s="229"/>
      <c r="AB35" s="417"/>
      <c r="AC35" s="417"/>
      <c r="AD35" s="660"/>
      <c r="AE35" s="660"/>
      <c r="AF35" s="230"/>
      <c r="AG35" s="208"/>
    </row>
    <row r="36" spans="1:33" ht="20.25" customHeight="1">
      <c r="A36" s="219" t="s">
        <v>560</v>
      </c>
      <c r="B36" s="216">
        <v>25</v>
      </c>
      <c r="C36" s="217">
        <v>3319000</v>
      </c>
      <c r="D36" s="410"/>
      <c r="E36" s="410"/>
      <c r="F36" s="650">
        <f aca="true" t="shared" si="25" ref="F36:G38">SUM(B36+D36)</f>
        <v>25</v>
      </c>
      <c r="G36" s="650">
        <f t="shared" si="25"/>
        <v>3319000</v>
      </c>
      <c r="H36" s="216">
        <f aca="true" t="shared" si="26" ref="H36:I38">B36</f>
        <v>25</v>
      </c>
      <c r="I36" s="217">
        <f t="shared" si="26"/>
        <v>3319000</v>
      </c>
      <c r="J36" s="410"/>
      <c r="K36" s="410"/>
      <c r="L36" s="650">
        <f aca="true" t="shared" si="27" ref="L36:M38">SUM(H36+J36)</f>
        <v>25</v>
      </c>
      <c r="M36" s="650">
        <f t="shared" si="27"/>
        <v>3319000</v>
      </c>
      <c r="N36" s="216">
        <f aca="true" t="shared" si="28" ref="N36:O38">H36</f>
        <v>25</v>
      </c>
      <c r="O36" s="217">
        <f t="shared" si="28"/>
        <v>3319000</v>
      </c>
      <c r="P36" s="410"/>
      <c r="Q36" s="410"/>
      <c r="R36" s="650">
        <f aca="true" t="shared" si="29" ref="R36:S38">SUM(N36+P36)</f>
        <v>25</v>
      </c>
      <c r="S36" s="650">
        <f t="shared" si="29"/>
        <v>3319000</v>
      </c>
      <c r="T36" s="216">
        <f aca="true" t="shared" si="30" ref="T36:U38">N36</f>
        <v>25</v>
      </c>
      <c r="U36" s="217">
        <f t="shared" si="30"/>
        <v>3319000</v>
      </c>
      <c r="V36" s="410"/>
      <c r="W36" s="410"/>
      <c r="X36" s="650">
        <f aca="true" t="shared" si="31" ref="X36:Y38">SUM(T36+V36)</f>
        <v>25</v>
      </c>
      <c r="Y36" s="650">
        <f t="shared" si="31"/>
        <v>3319000</v>
      </c>
      <c r="Z36" s="216">
        <f aca="true" t="shared" si="32" ref="Z36:AA38">T36</f>
        <v>25</v>
      </c>
      <c r="AA36" s="217">
        <f t="shared" si="32"/>
        <v>3319000</v>
      </c>
      <c r="AB36" s="410"/>
      <c r="AC36" s="410"/>
      <c r="AD36" s="650">
        <f aca="true" t="shared" si="33" ref="AD36:AE38">SUM(Z36+AB36)</f>
        <v>25</v>
      </c>
      <c r="AE36" s="650">
        <f t="shared" si="33"/>
        <v>3319000</v>
      </c>
      <c r="AF36" s="403">
        <f aca="true" t="shared" si="34" ref="AF36:AG38">SUM(F36+L36+R36+X36+AD36)</f>
        <v>125</v>
      </c>
      <c r="AG36" s="403">
        <f t="shared" si="34"/>
        <v>16595000</v>
      </c>
    </row>
    <row r="37" spans="1:33" ht="56.25">
      <c r="A37" s="212" t="s">
        <v>1497</v>
      </c>
      <c r="B37" s="201">
        <v>3</v>
      </c>
      <c r="C37" s="202">
        <v>60000</v>
      </c>
      <c r="D37" s="411"/>
      <c r="E37" s="411"/>
      <c r="F37" s="650">
        <f t="shared" si="25"/>
        <v>3</v>
      </c>
      <c r="G37" s="650">
        <f t="shared" si="25"/>
        <v>60000</v>
      </c>
      <c r="H37" s="216">
        <f t="shared" si="26"/>
        <v>3</v>
      </c>
      <c r="I37" s="217">
        <f t="shared" si="26"/>
        <v>60000</v>
      </c>
      <c r="J37" s="411"/>
      <c r="K37" s="411"/>
      <c r="L37" s="650">
        <f t="shared" si="27"/>
        <v>3</v>
      </c>
      <c r="M37" s="650">
        <f t="shared" si="27"/>
        <v>60000</v>
      </c>
      <c r="N37" s="216">
        <f t="shared" si="28"/>
        <v>3</v>
      </c>
      <c r="O37" s="217">
        <f t="shared" si="28"/>
        <v>60000</v>
      </c>
      <c r="P37" s="411"/>
      <c r="Q37" s="411"/>
      <c r="R37" s="650">
        <f t="shared" si="29"/>
        <v>3</v>
      </c>
      <c r="S37" s="650">
        <f t="shared" si="29"/>
        <v>60000</v>
      </c>
      <c r="T37" s="216">
        <f t="shared" si="30"/>
        <v>3</v>
      </c>
      <c r="U37" s="217">
        <f t="shared" si="30"/>
        <v>60000</v>
      </c>
      <c r="V37" s="411"/>
      <c r="W37" s="411"/>
      <c r="X37" s="650">
        <f t="shared" si="31"/>
        <v>3</v>
      </c>
      <c r="Y37" s="650">
        <f t="shared" si="31"/>
        <v>60000</v>
      </c>
      <c r="Z37" s="216">
        <f t="shared" si="32"/>
        <v>3</v>
      </c>
      <c r="AA37" s="217">
        <f t="shared" si="32"/>
        <v>60000</v>
      </c>
      <c r="AB37" s="411"/>
      <c r="AC37" s="411"/>
      <c r="AD37" s="650">
        <f t="shared" si="33"/>
        <v>3</v>
      </c>
      <c r="AE37" s="650">
        <f t="shared" si="33"/>
        <v>60000</v>
      </c>
      <c r="AF37" s="403">
        <f t="shared" si="34"/>
        <v>15</v>
      </c>
      <c r="AG37" s="403">
        <f t="shared" si="34"/>
        <v>300000</v>
      </c>
    </row>
    <row r="38" spans="1:33" ht="37.5">
      <c r="A38" s="212" t="s">
        <v>1498</v>
      </c>
      <c r="B38" s="201">
        <v>4</v>
      </c>
      <c r="C38" s="202">
        <v>700000</v>
      </c>
      <c r="D38" s="411"/>
      <c r="E38" s="411"/>
      <c r="F38" s="650">
        <f t="shared" si="25"/>
        <v>4</v>
      </c>
      <c r="G38" s="650">
        <f t="shared" si="25"/>
        <v>700000</v>
      </c>
      <c r="H38" s="216">
        <f t="shared" si="26"/>
        <v>4</v>
      </c>
      <c r="I38" s="217">
        <f t="shared" si="26"/>
        <v>700000</v>
      </c>
      <c r="J38" s="411"/>
      <c r="K38" s="411"/>
      <c r="L38" s="650">
        <f t="shared" si="27"/>
        <v>4</v>
      </c>
      <c r="M38" s="650">
        <f t="shared" si="27"/>
        <v>700000</v>
      </c>
      <c r="N38" s="216">
        <f t="shared" si="28"/>
        <v>4</v>
      </c>
      <c r="O38" s="217">
        <f t="shared" si="28"/>
        <v>700000</v>
      </c>
      <c r="P38" s="411"/>
      <c r="Q38" s="411"/>
      <c r="R38" s="650">
        <f t="shared" si="29"/>
        <v>4</v>
      </c>
      <c r="S38" s="650">
        <f t="shared" si="29"/>
        <v>700000</v>
      </c>
      <c r="T38" s="216">
        <f t="shared" si="30"/>
        <v>4</v>
      </c>
      <c r="U38" s="217">
        <f t="shared" si="30"/>
        <v>700000</v>
      </c>
      <c r="V38" s="411"/>
      <c r="W38" s="411"/>
      <c r="X38" s="650">
        <f t="shared" si="31"/>
        <v>4</v>
      </c>
      <c r="Y38" s="650">
        <f t="shared" si="31"/>
        <v>700000</v>
      </c>
      <c r="Z38" s="216">
        <f t="shared" si="32"/>
        <v>4</v>
      </c>
      <c r="AA38" s="217">
        <f t="shared" si="32"/>
        <v>700000</v>
      </c>
      <c r="AB38" s="411"/>
      <c r="AC38" s="411"/>
      <c r="AD38" s="650">
        <f t="shared" si="33"/>
        <v>4</v>
      </c>
      <c r="AE38" s="650">
        <f t="shared" si="33"/>
        <v>700000</v>
      </c>
      <c r="AF38" s="403">
        <f t="shared" si="34"/>
        <v>20</v>
      </c>
      <c r="AG38" s="403">
        <f t="shared" si="34"/>
        <v>3500000</v>
      </c>
    </row>
    <row r="39" spans="1:33" s="168" customFormat="1" ht="20.25" thickBot="1">
      <c r="A39" s="213" t="s">
        <v>317</v>
      </c>
      <c r="B39" s="214"/>
      <c r="C39" s="215"/>
      <c r="D39" s="418"/>
      <c r="E39" s="418"/>
      <c r="F39" s="661"/>
      <c r="G39" s="661"/>
      <c r="H39" s="214"/>
      <c r="I39" s="215"/>
      <c r="J39" s="418"/>
      <c r="K39" s="418"/>
      <c r="L39" s="661"/>
      <c r="M39" s="661"/>
      <c r="N39" s="214"/>
      <c r="O39" s="215"/>
      <c r="P39" s="418"/>
      <c r="Q39" s="418"/>
      <c r="R39" s="661"/>
      <c r="S39" s="661"/>
      <c r="T39" s="214"/>
      <c r="U39" s="215"/>
      <c r="V39" s="418"/>
      <c r="W39" s="418"/>
      <c r="X39" s="661"/>
      <c r="Y39" s="661"/>
      <c r="Z39" s="214"/>
      <c r="AA39" s="215"/>
      <c r="AB39" s="418"/>
      <c r="AC39" s="418"/>
      <c r="AD39" s="661"/>
      <c r="AE39" s="661"/>
      <c r="AF39" s="418">
        <f>SUM(AF36:AF38)</f>
        <v>160</v>
      </c>
      <c r="AG39" s="418">
        <f>SUM(AG36:AG38)</f>
        <v>20395000</v>
      </c>
    </row>
    <row r="40" spans="1:33" s="168" customFormat="1" ht="21" thickBot="1" thickTop="1">
      <c r="A40" s="169" t="s">
        <v>331</v>
      </c>
      <c r="B40" s="210"/>
      <c r="C40" s="218"/>
      <c r="D40" s="419"/>
      <c r="E40" s="419"/>
      <c r="F40" s="657"/>
      <c r="G40" s="657"/>
      <c r="H40" s="210"/>
      <c r="I40" s="218"/>
      <c r="J40" s="419"/>
      <c r="K40" s="419"/>
      <c r="L40" s="657"/>
      <c r="M40" s="657"/>
      <c r="N40" s="210"/>
      <c r="O40" s="218"/>
      <c r="P40" s="419"/>
      <c r="Q40" s="419"/>
      <c r="R40" s="657"/>
      <c r="S40" s="657"/>
      <c r="T40" s="210"/>
      <c r="U40" s="218"/>
      <c r="V40" s="419"/>
      <c r="W40" s="419"/>
      <c r="X40" s="657"/>
      <c r="Y40" s="657"/>
      <c r="Z40" s="210"/>
      <c r="AA40" s="218"/>
      <c r="AB40" s="419"/>
      <c r="AC40" s="419"/>
      <c r="AD40" s="657"/>
      <c r="AE40" s="657"/>
      <c r="AF40" s="421">
        <f>SUM(AF39+AF26+AF30+AF12+AF9)</f>
        <v>916</v>
      </c>
      <c r="AG40" s="421">
        <f>SUM(AG39+AG26+AG30+AG12+AG9)</f>
        <v>517325000</v>
      </c>
    </row>
    <row r="41" spans="1:33" s="352" customFormat="1" ht="20.25" thickTop="1">
      <c r="A41" s="170"/>
      <c r="B41" s="225"/>
      <c r="C41" s="227"/>
      <c r="D41" s="226"/>
      <c r="E41" s="226"/>
      <c r="F41" s="652"/>
      <c r="G41" s="652"/>
      <c r="H41" s="225"/>
      <c r="I41" s="227"/>
      <c r="J41" s="226"/>
      <c r="K41" s="226"/>
      <c r="L41" s="652"/>
      <c r="M41" s="652"/>
      <c r="N41" s="225"/>
      <c r="O41" s="227"/>
      <c r="P41" s="226"/>
      <c r="Q41" s="226"/>
      <c r="R41" s="652"/>
      <c r="S41" s="652"/>
      <c r="T41" s="225"/>
      <c r="U41" s="227"/>
      <c r="V41" s="226"/>
      <c r="W41" s="226"/>
      <c r="X41" s="652"/>
      <c r="Y41" s="652"/>
      <c r="Z41" s="225"/>
      <c r="AA41" s="227"/>
      <c r="AB41" s="226"/>
      <c r="AC41" s="226"/>
      <c r="AD41" s="652"/>
      <c r="AE41" s="652"/>
      <c r="AF41" s="225"/>
      <c r="AG41" s="349"/>
    </row>
    <row r="42" spans="1:33" s="352" customFormat="1" ht="19.5">
      <c r="A42" s="170"/>
      <c r="B42" s="225"/>
      <c r="C42" s="227"/>
      <c r="D42" s="226"/>
      <c r="E42" s="226"/>
      <c r="F42" s="652"/>
      <c r="G42" s="652"/>
      <c r="H42" s="225"/>
      <c r="I42" s="227"/>
      <c r="J42" s="226"/>
      <c r="K42" s="226"/>
      <c r="L42" s="652"/>
      <c r="M42" s="652"/>
      <c r="N42" s="225"/>
      <c r="O42" s="227"/>
      <c r="P42" s="226"/>
      <c r="Q42" s="226"/>
      <c r="R42" s="652"/>
      <c r="S42" s="652"/>
      <c r="T42" s="225"/>
      <c r="U42" s="227"/>
      <c r="V42" s="226"/>
      <c r="W42" s="226"/>
      <c r="X42" s="652"/>
      <c r="Y42" s="652"/>
      <c r="Z42" s="225"/>
      <c r="AA42" s="227"/>
      <c r="AB42" s="226"/>
      <c r="AC42" s="226"/>
      <c r="AD42" s="652"/>
      <c r="AE42" s="652"/>
      <c r="AF42" s="225"/>
      <c r="AG42" s="349"/>
    </row>
    <row r="43" spans="1:33" s="352" customFormat="1" ht="19.5">
      <c r="A43" s="170"/>
      <c r="B43" s="225"/>
      <c r="C43" s="227"/>
      <c r="D43" s="226"/>
      <c r="E43" s="226"/>
      <c r="F43" s="652"/>
      <c r="G43" s="652"/>
      <c r="H43" s="225"/>
      <c r="I43" s="227"/>
      <c r="J43" s="226"/>
      <c r="K43" s="226"/>
      <c r="L43" s="652"/>
      <c r="M43" s="652"/>
      <c r="N43" s="225"/>
      <c r="O43" s="227"/>
      <c r="P43" s="226"/>
      <c r="Q43" s="226"/>
      <c r="R43" s="652"/>
      <c r="S43" s="652"/>
      <c r="T43" s="225"/>
      <c r="U43" s="227"/>
      <c r="V43" s="226"/>
      <c r="W43" s="226"/>
      <c r="X43" s="652"/>
      <c r="Y43" s="652"/>
      <c r="Z43" s="225"/>
      <c r="AA43" s="227"/>
      <c r="AB43" s="226"/>
      <c r="AC43" s="226"/>
      <c r="AD43" s="652"/>
      <c r="AE43" s="652"/>
      <c r="AF43" s="225"/>
      <c r="AG43" s="349"/>
    </row>
    <row r="44" spans="1:33" s="352" customFormat="1" ht="19.5">
      <c r="A44" s="170"/>
      <c r="B44" s="225"/>
      <c r="C44" s="227"/>
      <c r="D44" s="226"/>
      <c r="E44" s="226"/>
      <c r="F44" s="652"/>
      <c r="G44" s="652"/>
      <c r="H44" s="225"/>
      <c r="I44" s="227"/>
      <c r="J44" s="226"/>
      <c r="K44" s="226"/>
      <c r="L44" s="652"/>
      <c r="M44" s="652"/>
      <c r="N44" s="225"/>
      <c r="O44" s="227"/>
      <c r="P44" s="226"/>
      <c r="Q44" s="226"/>
      <c r="R44" s="652"/>
      <c r="S44" s="652"/>
      <c r="T44" s="225"/>
      <c r="U44" s="227"/>
      <c r="V44" s="226"/>
      <c r="W44" s="226"/>
      <c r="X44" s="652"/>
      <c r="Y44" s="652"/>
      <c r="Z44" s="225"/>
      <c r="AA44" s="227"/>
      <c r="AB44" s="226"/>
      <c r="AC44" s="226"/>
      <c r="AD44" s="652"/>
      <c r="AE44" s="652"/>
      <c r="AF44" s="225"/>
      <c r="AG44" s="349"/>
    </row>
    <row r="45" spans="1:33" s="352" customFormat="1" ht="19.5">
      <c r="A45" s="170"/>
      <c r="B45" s="225"/>
      <c r="C45" s="227"/>
      <c r="D45" s="226"/>
      <c r="E45" s="226"/>
      <c r="F45" s="652"/>
      <c r="G45" s="652"/>
      <c r="H45" s="225"/>
      <c r="I45" s="227"/>
      <c r="J45" s="226"/>
      <c r="K45" s="226"/>
      <c r="L45" s="652"/>
      <c r="M45" s="652"/>
      <c r="N45" s="225"/>
      <c r="O45" s="227"/>
      <c r="P45" s="226"/>
      <c r="Q45" s="226"/>
      <c r="R45" s="652"/>
      <c r="S45" s="652"/>
      <c r="T45" s="225"/>
      <c r="U45" s="227"/>
      <c r="V45" s="226"/>
      <c r="W45" s="226"/>
      <c r="X45" s="652"/>
      <c r="Y45" s="652"/>
      <c r="Z45" s="225"/>
      <c r="AA45" s="227"/>
      <c r="AB45" s="226"/>
      <c r="AC45" s="226"/>
      <c r="AD45" s="652"/>
      <c r="AE45" s="652"/>
      <c r="AF45" s="225"/>
      <c r="AG45" s="349"/>
    </row>
    <row r="46" spans="1:33" s="352" customFormat="1" ht="19.5">
      <c r="A46" s="170"/>
      <c r="B46" s="225"/>
      <c r="C46" s="227"/>
      <c r="D46" s="226"/>
      <c r="E46" s="226"/>
      <c r="F46" s="652"/>
      <c r="G46" s="652"/>
      <c r="H46" s="225"/>
      <c r="I46" s="227"/>
      <c r="J46" s="226"/>
      <c r="K46" s="226"/>
      <c r="L46" s="652"/>
      <c r="M46" s="652"/>
      <c r="N46" s="225"/>
      <c r="O46" s="227"/>
      <c r="P46" s="226"/>
      <c r="Q46" s="226"/>
      <c r="R46" s="652"/>
      <c r="S46" s="652"/>
      <c r="T46" s="225"/>
      <c r="U46" s="227"/>
      <c r="V46" s="226"/>
      <c r="W46" s="226"/>
      <c r="X46" s="652"/>
      <c r="Y46" s="652"/>
      <c r="Z46" s="225"/>
      <c r="AA46" s="227"/>
      <c r="AB46" s="226"/>
      <c r="AC46" s="226"/>
      <c r="AD46" s="652"/>
      <c r="AE46" s="652"/>
      <c r="AF46" s="225"/>
      <c r="AG46" s="349"/>
    </row>
    <row r="47" spans="1:33" s="352" customFormat="1" ht="19.5">
      <c r="A47" s="170"/>
      <c r="B47" s="225"/>
      <c r="C47" s="227"/>
      <c r="D47" s="226"/>
      <c r="E47" s="226"/>
      <c r="F47" s="652"/>
      <c r="G47" s="652"/>
      <c r="H47" s="225"/>
      <c r="I47" s="227"/>
      <c r="J47" s="226"/>
      <c r="K47" s="226"/>
      <c r="L47" s="652"/>
      <c r="M47" s="652"/>
      <c r="N47" s="225"/>
      <c r="O47" s="227"/>
      <c r="P47" s="226"/>
      <c r="Q47" s="226"/>
      <c r="R47" s="652"/>
      <c r="S47" s="652"/>
      <c r="T47" s="225"/>
      <c r="U47" s="227"/>
      <c r="V47" s="226"/>
      <c r="W47" s="226"/>
      <c r="X47" s="652"/>
      <c r="Y47" s="652"/>
      <c r="Z47" s="225"/>
      <c r="AA47" s="227"/>
      <c r="AB47" s="226"/>
      <c r="AC47" s="226"/>
      <c r="AD47" s="652"/>
      <c r="AE47" s="652"/>
      <c r="AF47" s="225"/>
      <c r="AG47" s="349"/>
    </row>
    <row r="48" spans="1:33" s="352" customFormat="1" ht="19.5">
      <c r="A48" s="170"/>
      <c r="B48" s="225"/>
      <c r="C48" s="227"/>
      <c r="D48" s="226"/>
      <c r="E48" s="226"/>
      <c r="F48" s="652"/>
      <c r="G48" s="652"/>
      <c r="H48" s="225"/>
      <c r="I48" s="227"/>
      <c r="J48" s="226"/>
      <c r="K48" s="226"/>
      <c r="L48" s="652"/>
      <c r="M48" s="652"/>
      <c r="N48" s="225"/>
      <c r="O48" s="227"/>
      <c r="P48" s="226"/>
      <c r="Q48" s="226"/>
      <c r="R48" s="652"/>
      <c r="S48" s="652"/>
      <c r="T48" s="225"/>
      <c r="U48" s="227"/>
      <c r="V48" s="226"/>
      <c r="W48" s="226"/>
      <c r="X48" s="652"/>
      <c r="Y48" s="652"/>
      <c r="Z48" s="225"/>
      <c r="AA48" s="227"/>
      <c r="AB48" s="226"/>
      <c r="AC48" s="226"/>
      <c r="AD48" s="652"/>
      <c r="AE48" s="652"/>
      <c r="AF48" s="225"/>
      <c r="AG48" s="349"/>
    </row>
    <row r="49" spans="1:33" s="352" customFormat="1" ht="19.5">
      <c r="A49" s="170"/>
      <c r="B49" s="225"/>
      <c r="C49" s="227"/>
      <c r="D49" s="226"/>
      <c r="E49" s="226"/>
      <c r="F49" s="652"/>
      <c r="G49" s="652"/>
      <c r="H49" s="225"/>
      <c r="I49" s="227"/>
      <c r="J49" s="226"/>
      <c r="K49" s="226"/>
      <c r="L49" s="652"/>
      <c r="M49" s="652"/>
      <c r="N49" s="225"/>
      <c r="O49" s="227"/>
      <c r="P49" s="226"/>
      <c r="Q49" s="226"/>
      <c r="R49" s="652"/>
      <c r="S49" s="652"/>
      <c r="T49" s="225"/>
      <c r="U49" s="227"/>
      <c r="V49" s="226"/>
      <c r="W49" s="226"/>
      <c r="X49" s="652"/>
      <c r="Y49" s="652"/>
      <c r="Z49" s="225"/>
      <c r="AA49" s="227"/>
      <c r="AB49" s="226"/>
      <c r="AC49" s="226"/>
      <c r="AD49" s="652"/>
      <c r="AE49" s="652"/>
      <c r="AF49" s="225"/>
      <c r="AG49" s="349"/>
    </row>
    <row r="50" spans="3:33" ht="20.25">
      <c r="C50" s="175"/>
      <c r="D50" s="174"/>
      <c r="E50" s="174"/>
      <c r="F50" s="662"/>
      <c r="G50" s="662"/>
      <c r="I50" s="175"/>
      <c r="J50" s="174"/>
      <c r="K50" s="174"/>
      <c r="L50" s="662"/>
      <c r="M50" s="662"/>
      <c r="P50" s="174"/>
      <c r="Q50" s="174"/>
      <c r="R50" s="662"/>
      <c r="S50" s="662"/>
      <c r="V50" s="174"/>
      <c r="W50" s="174"/>
      <c r="X50" s="662"/>
      <c r="Y50" s="662"/>
      <c r="AB50" s="174"/>
      <c r="AC50" s="174"/>
      <c r="AD50" s="662"/>
      <c r="AE50" s="662"/>
      <c r="AG50" s="176"/>
    </row>
    <row r="51" spans="3:33" ht="20.25">
      <c r="C51" s="175"/>
      <c r="D51" s="174"/>
      <c r="E51" s="174"/>
      <c r="F51" s="662"/>
      <c r="G51" s="662"/>
      <c r="I51" s="175"/>
      <c r="J51" s="174"/>
      <c r="K51" s="174"/>
      <c r="L51" s="662"/>
      <c r="M51" s="662"/>
      <c r="P51" s="174"/>
      <c r="Q51" s="174"/>
      <c r="R51" s="662"/>
      <c r="S51" s="662"/>
      <c r="V51" s="174"/>
      <c r="W51" s="174"/>
      <c r="X51" s="662"/>
      <c r="Y51" s="662"/>
      <c r="AB51" s="174"/>
      <c r="AC51" s="174"/>
      <c r="AD51" s="662"/>
      <c r="AE51" s="662"/>
      <c r="AG51" s="176"/>
    </row>
    <row r="52" spans="3:33" ht="20.25">
      <c r="C52" s="175"/>
      <c r="D52" s="174"/>
      <c r="E52" s="174"/>
      <c r="F52" s="662"/>
      <c r="G52" s="662"/>
      <c r="I52" s="175"/>
      <c r="J52" s="174"/>
      <c r="K52" s="174"/>
      <c r="L52" s="662"/>
      <c r="M52" s="662"/>
      <c r="P52" s="174"/>
      <c r="Q52" s="174"/>
      <c r="R52" s="662"/>
      <c r="S52" s="662"/>
      <c r="V52" s="174"/>
      <c r="W52" s="174"/>
      <c r="X52" s="662"/>
      <c r="Y52" s="662"/>
      <c r="AB52" s="174"/>
      <c r="AC52" s="174"/>
      <c r="AD52" s="662"/>
      <c r="AE52" s="662"/>
      <c r="AG52" s="176"/>
    </row>
    <row r="53" spans="3:33" ht="20.25">
      <c r="C53" s="175"/>
      <c r="D53" s="174"/>
      <c r="E53" s="174"/>
      <c r="F53" s="662"/>
      <c r="G53" s="662"/>
      <c r="I53" s="175"/>
      <c r="J53" s="174"/>
      <c r="K53" s="174"/>
      <c r="L53" s="662"/>
      <c r="M53" s="662"/>
      <c r="P53" s="174"/>
      <c r="Q53" s="174"/>
      <c r="R53" s="662"/>
      <c r="S53" s="662"/>
      <c r="V53" s="174"/>
      <c r="W53" s="174"/>
      <c r="X53" s="662"/>
      <c r="Y53" s="662"/>
      <c r="AB53" s="174"/>
      <c r="AC53" s="174"/>
      <c r="AD53" s="662"/>
      <c r="AE53" s="662"/>
      <c r="AG53" s="176"/>
    </row>
    <row r="54" spans="3:33" ht="20.25">
      <c r="C54" s="175"/>
      <c r="D54" s="174"/>
      <c r="E54" s="174"/>
      <c r="F54" s="662"/>
      <c r="G54" s="662"/>
      <c r="H54" s="174"/>
      <c r="I54" s="175"/>
      <c r="J54" s="174"/>
      <c r="K54" s="174"/>
      <c r="L54" s="662"/>
      <c r="M54" s="662"/>
      <c r="P54" s="174"/>
      <c r="Q54" s="174"/>
      <c r="R54" s="662"/>
      <c r="S54" s="662"/>
      <c r="V54" s="174"/>
      <c r="W54" s="174"/>
      <c r="X54" s="662"/>
      <c r="Y54" s="662"/>
      <c r="AB54" s="174"/>
      <c r="AC54" s="174"/>
      <c r="AD54" s="662"/>
      <c r="AE54" s="662"/>
      <c r="AG54" s="175"/>
    </row>
    <row r="55" spans="3:33" ht="20.25">
      <c r="C55" s="176"/>
      <c r="D55" s="187"/>
      <c r="E55" s="187"/>
      <c r="F55" s="663"/>
      <c r="G55" s="663"/>
      <c r="I55" s="176"/>
      <c r="J55" s="187"/>
      <c r="K55" s="187"/>
      <c r="L55" s="663"/>
      <c r="M55" s="663"/>
      <c r="P55" s="187"/>
      <c r="Q55" s="187"/>
      <c r="R55" s="663"/>
      <c r="S55" s="663"/>
      <c r="V55" s="187"/>
      <c r="W55" s="187"/>
      <c r="X55" s="663"/>
      <c r="Y55" s="663"/>
      <c r="AB55" s="187"/>
      <c r="AC55" s="187"/>
      <c r="AD55" s="663"/>
      <c r="AE55" s="663"/>
      <c r="AG55" s="176"/>
    </row>
  </sheetData>
  <sheetProtection/>
  <mergeCells count="84">
    <mergeCell ref="X31:Y31"/>
    <mergeCell ref="Z31:AA31"/>
    <mergeCell ref="AB31:AC31"/>
    <mergeCell ref="AD31:AE31"/>
    <mergeCell ref="L31:M31"/>
    <mergeCell ref="N31:O31"/>
    <mergeCell ref="P31:Q31"/>
    <mergeCell ref="R31:S31"/>
    <mergeCell ref="T31:U31"/>
    <mergeCell ref="V31:W31"/>
    <mergeCell ref="AB13:AC13"/>
    <mergeCell ref="AD13:AE13"/>
    <mergeCell ref="B13:C13"/>
    <mergeCell ref="D13:E13"/>
    <mergeCell ref="F13:G13"/>
    <mergeCell ref="H13:I13"/>
    <mergeCell ref="J13:K13"/>
    <mergeCell ref="L13:M13"/>
    <mergeCell ref="N13:O13"/>
    <mergeCell ref="T13:U13"/>
    <mergeCell ref="V13:W13"/>
    <mergeCell ref="X13:Y13"/>
    <mergeCell ref="T2:U2"/>
    <mergeCell ref="T3:T4"/>
    <mergeCell ref="Z13:AA13"/>
    <mergeCell ref="T14:U14"/>
    <mergeCell ref="Z2:AA2"/>
    <mergeCell ref="T15:T16"/>
    <mergeCell ref="T32:U32"/>
    <mergeCell ref="T33:T34"/>
    <mergeCell ref="A2:A4"/>
    <mergeCell ref="B2:C2"/>
    <mergeCell ref="H2:I2"/>
    <mergeCell ref="N2:O2"/>
    <mergeCell ref="P13:Q13"/>
    <mergeCell ref="R13:S13"/>
    <mergeCell ref="N32:O32"/>
    <mergeCell ref="AF14:AG14"/>
    <mergeCell ref="B15:B16"/>
    <mergeCell ref="H15:H16"/>
    <mergeCell ref="N15:N16"/>
    <mergeCell ref="AF2:AG2"/>
    <mergeCell ref="B3:B4"/>
    <mergeCell ref="H3:H4"/>
    <mergeCell ref="N3:N4"/>
    <mergeCell ref="Z3:Z4"/>
    <mergeCell ref="AF3:AF4"/>
    <mergeCell ref="Z32:AA32"/>
    <mergeCell ref="AF32:AG32"/>
    <mergeCell ref="B33:B34"/>
    <mergeCell ref="A14:A16"/>
    <mergeCell ref="B14:C14"/>
    <mergeCell ref="H14:I14"/>
    <mergeCell ref="N14:O14"/>
    <mergeCell ref="Z14:AA14"/>
    <mergeCell ref="Z33:Z34"/>
    <mergeCell ref="AF33:AF34"/>
    <mergeCell ref="AB1:AC1"/>
    <mergeCell ref="Z15:Z16"/>
    <mergeCell ref="AF15:AF16"/>
    <mergeCell ref="B31:C31"/>
    <mergeCell ref="D31:E31"/>
    <mergeCell ref="F31:G31"/>
    <mergeCell ref="H31:I31"/>
    <mergeCell ref="J31:K31"/>
    <mergeCell ref="D1:E1"/>
    <mergeCell ref="AD1:AE1"/>
    <mergeCell ref="H33:H34"/>
    <mergeCell ref="N33:N34"/>
    <mergeCell ref="A32:A34"/>
    <mergeCell ref="B32:C32"/>
    <mergeCell ref="H32:I32"/>
    <mergeCell ref="B1:C1"/>
    <mergeCell ref="H1:I1"/>
    <mergeCell ref="N1:O1"/>
    <mergeCell ref="F1:G1"/>
    <mergeCell ref="Z1:AA1"/>
    <mergeCell ref="J1:K1"/>
    <mergeCell ref="P1:Q1"/>
    <mergeCell ref="X1:Y1"/>
    <mergeCell ref="T1:U1"/>
    <mergeCell ref="V1:W1"/>
    <mergeCell ref="L1:M1"/>
    <mergeCell ref="R1:S1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zoomScalePageLayoutView="0" workbookViewId="0" topLeftCell="A37">
      <selection activeCell="B21" sqref="B21"/>
    </sheetView>
  </sheetViews>
  <sheetFormatPr defaultColWidth="9.140625" defaultRowHeight="15"/>
  <cols>
    <col min="1" max="1" width="3.8515625" style="2" customWidth="1"/>
    <col min="2" max="2" width="20.421875" style="2" customWidth="1"/>
    <col min="3" max="3" width="16.57421875" style="2" customWidth="1"/>
    <col min="4" max="4" width="15.140625" style="2" customWidth="1"/>
    <col min="5" max="5" width="10.00390625" style="2" customWidth="1"/>
    <col min="6" max="6" width="9.28125" style="2" customWidth="1"/>
    <col min="7" max="7" width="9.421875" style="2" customWidth="1"/>
    <col min="8" max="8" width="9.00390625" style="2" customWidth="1"/>
    <col min="9" max="9" width="9.28125" style="2" customWidth="1"/>
    <col min="10" max="10" width="8.7109375" style="2" customWidth="1"/>
    <col min="11" max="11" width="14.7109375" style="2" customWidth="1"/>
    <col min="12" max="12" width="8.00390625" style="2" customWidth="1"/>
    <col min="13" max="16384" width="9.00390625" style="2" customWidth="1"/>
  </cols>
  <sheetData>
    <row r="1" spans="1:12" ht="18.75">
      <c r="A1" s="20"/>
      <c r="B1" s="20"/>
      <c r="C1" s="20"/>
      <c r="D1" s="23"/>
      <c r="E1" s="19"/>
      <c r="F1" s="19"/>
      <c r="G1" s="19"/>
      <c r="H1" s="19"/>
      <c r="I1" s="19"/>
      <c r="J1" s="19"/>
      <c r="K1" s="371" t="s">
        <v>689</v>
      </c>
      <c r="L1" s="537"/>
    </row>
    <row r="2" spans="1:12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ht="18.75">
      <c r="A3" s="788" t="s">
        <v>1143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s="66" customFormat="1" ht="18.75">
      <c r="A5" s="789" t="s">
        <v>802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s="66" customFormat="1" ht="18.75">
      <c r="A6" s="789" t="s">
        <v>681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94" customFormat="1" ht="18.75">
      <c r="A7" s="1" t="s">
        <v>700</v>
      </c>
      <c r="D7" s="95"/>
      <c r="E7" s="95"/>
      <c r="F7" s="95"/>
      <c r="G7" s="95"/>
      <c r="H7" s="95"/>
      <c r="I7" s="95"/>
      <c r="L7" s="154"/>
    </row>
    <row r="8" spans="1:12" s="94" customFormat="1" ht="18.75">
      <c r="A8" s="158" t="s">
        <v>1431</v>
      </c>
      <c r="L8" s="123"/>
    </row>
    <row r="9" spans="1:12" s="94" customFormat="1" ht="18.75">
      <c r="A9" s="764" t="s">
        <v>0</v>
      </c>
      <c r="B9" s="764" t="s">
        <v>1</v>
      </c>
      <c r="C9" s="764" t="s">
        <v>2</v>
      </c>
      <c r="D9" s="98" t="s">
        <v>3</v>
      </c>
      <c r="E9" s="760" t="s">
        <v>329</v>
      </c>
      <c r="F9" s="761"/>
      <c r="G9" s="761"/>
      <c r="H9" s="761"/>
      <c r="I9" s="762"/>
      <c r="J9" s="98" t="s">
        <v>224</v>
      </c>
      <c r="K9" s="99" t="s">
        <v>5</v>
      </c>
      <c r="L9" s="794" t="s">
        <v>473</v>
      </c>
    </row>
    <row r="10" spans="1:12" s="94" customFormat="1" ht="18.75">
      <c r="A10" s="765"/>
      <c r="B10" s="765"/>
      <c r="C10" s="765"/>
      <c r="D10" s="101" t="s">
        <v>6</v>
      </c>
      <c r="E10" s="102">
        <v>2561</v>
      </c>
      <c r="F10" s="98">
        <v>2562</v>
      </c>
      <c r="G10" s="103">
        <v>2563</v>
      </c>
      <c r="H10" s="103">
        <v>2564</v>
      </c>
      <c r="I10" s="103">
        <v>2565</v>
      </c>
      <c r="J10" s="101" t="s">
        <v>225</v>
      </c>
      <c r="K10" s="104" t="s">
        <v>7</v>
      </c>
      <c r="L10" s="795"/>
    </row>
    <row r="11" spans="1:12" s="94" customFormat="1" ht="18.75">
      <c r="A11" s="766"/>
      <c r="B11" s="766"/>
      <c r="C11" s="766"/>
      <c r="D11" s="105"/>
      <c r="E11" s="106" t="s">
        <v>8</v>
      </c>
      <c r="F11" s="108" t="s">
        <v>8</v>
      </c>
      <c r="G11" s="107" t="s">
        <v>8</v>
      </c>
      <c r="H11" s="107" t="s">
        <v>8</v>
      </c>
      <c r="I11" s="107" t="s">
        <v>8</v>
      </c>
      <c r="J11" s="108"/>
      <c r="K11" s="109"/>
      <c r="L11" s="796"/>
    </row>
    <row r="12" spans="1:12" s="20" customFormat="1" ht="18.75">
      <c r="A12" s="150">
        <v>1</v>
      </c>
      <c r="B12" s="58" t="s">
        <v>577</v>
      </c>
      <c r="C12" s="13" t="s">
        <v>25</v>
      </c>
      <c r="D12" s="51" t="s">
        <v>256</v>
      </c>
      <c r="E12" s="133">
        <v>50000</v>
      </c>
      <c r="F12" s="54">
        <v>50000</v>
      </c>
      <c r="G12" s="15">
        <v>50000</v>
      </c>
      <c r="H12" s="15">
        <v>50000</v>
      </c>
      <c r="I12" s="15">
        <v>50000</v>
      </c>
      <c r="J12" s="15" t="s">
        <v>803</v>
      </c>
      <c r="K12" s="51" t="s">
        <v>1361</v>
      </c>
      <c r="L12" s="150" t="s">
        <v>9</v>
      </c>
    </row>
    <row r="13" spans="1:12" s="20" customFormat="1" ht="18.75">
      <c r="A13" s="151"/>
      <c r="B13" s="20" t="s">
        <v>1617</v>
      </c>
      <c r="C13" s="17" t="s">
        <v>295</v>
      </c>
      <c r="D13" s="86" t="s">
        <v>18</v>
      </c>
      <c r="E13" s="33"/>
      <c r="F13" s="19"/>
      <c r="G13" s="18"/>
      <c r="H13" s="18"/>
      <c r="I13" s="18"/>
      <c r="J13" s="18"/>
      <c r="K13" s="45" t="s">
        <v>1362</v>
      </c>
      <c r="L13" s="151"/>
    </row>
    <row r="14" spans="1:12" s="20" customFormat="1" ht="18.75">
      <c r="A14" s="152"/>
      <c r="B14" s="12"/>
      <c r="C14" s="10"/>
      <c r="D14" s="24"/>
      <c r="E14" s="83"/>
      <c r="F14" s="12"/>
      <c r="G14" s="10"/>
      <c r="H14" s="10"/>
      <c r="I14" s="10"/>
      <c r="J14" s="10" t="s">
        <v>254</v>
      </c>
      <c r="K14" s="155" t="s">
        <v>295</v>
      </c>
      <c r="L14" s="10"/>
    </row>
    <row r="15" spans="1:12" ht="18.75">
      <c r="A15" s="151">
        <v>2</v>
      </c>
      <c r="B15" s="2" t="s">
        <v>578</v>
      </c>
      <c r="C15" s="17" t="s">
        <v>1356</v>
      </c>
      <c r="D15" s="293" t="s">
        <v>90</v>
      </c>
      <c r="E15" s="18">
        <v>50000</v>
      </c>
      <c r="F15" s="19">
        <v>50000</v>
      </c>
      <c r="G15" s="18">
        <v>50000</v>
      </c>
      <c r="H15" s="18">
        <v>50000</v>
      </c>
      <c r="I15" s="18">
        <v>50000</v>
      </c>
      <c r="J15" s="18" t="s">
        <v>288</v>
      </c>
      <c r="K15" s="20" t="s">
        <v>75</v>
      </c>
      <c r="L15" s="151" t="s">
        <v>9</v>
      </c>
    </row>
    <row r="16" spans="1:12" ht="18.75">
      <c r="A16" s="151"/>
      <c r="B16" s="2" t="s">
        <v>579</v>
      </c>
      <c r="C16" s="17" t="s">
        <v>1357</v>
      </c>
      <c r="D16" s="156"/>
      <c r="E16" s="18"/>
      <c r="F16" s="19"/>
      <c r="G16" s="18"/>
      <c r="H16" s="18"/>
      <c r="I16" s="18"/>
      <c r="J16" s="18" t="s">
        <v>293</v>
      </c>
      <c r="K16" s="2" t="s">
        <v>116</v>
      </c>
      <c r="L16" s="17"/>
    </row>
    <row r="17" spans="1:12" ht="18.75">
      <c r="A17" s="152"/>
      <c r="B17" s="12"/>
      <c r="C17" s="10" t="s">
        <v>1358</v>
      </c>
      <c r="D17" s="157"/>
      <c r="E17" s="48"/>
      <c r="F17" s="47"/>
      <c r="G17" s="48"/>
      <c r="H17" s="48"/>
      <c r="I17" s="48"/>
      <c r="J17" s="48" t="s">
        <v>294</v>
      </c>
      <c r="K17" s="12" t="s">
        <v>117</v>
      </c>
      <c r="L17" s="152"/>
    </row>
    <row r="18" spans="1:12" ht="18.75">
      <c r="A18" s="138">
        <v>3</v>
      </c>
      <c r="B18" s="58" t="s">
        <v>567</v>
      </c>
      <c r="C18" s="13" t="s">
        <v>1359</v>
      </c>
      <c r="D18" s="51" t="s">
        <v>1363</v>
      </c>
      <c r="E18" s="133">
        <v>100000</v>
      </c>
      <c r="F18" s="300">
        <v>100000</v>
      </c>
      <c r="G18" s="133">
        <v>100000</v>
      </c>
      <c r="H18" s="133">
        <v>100000</v>
      </c>
      <c r="I18" s="133">
        <v>100000</v>
      </c>
      <c r="J18" s="15" t="s">
        <v>226</v>
      </c>
      <c r="K18" s="42" t="s">
        <v>75</v>
      </c>
      <c r="L18" s="150" t="s">
        <v>9</v>
      </c>
    </row>
    <row r="19" spans="1:12" ht="18.75">
      <c r="A19" s="139"/>
      <c r="B19" s="20" t="s">
        <v>568</v>
      </c>
      <c r="C19" s="36" t="s">
        <v>1360</v>
      </c>
      <c r="D19" s="86" t="s">
        <v>1364</v>
      </c>
      <c r="E19" s="32"/>
      <c r="F19" s="20"/>
      <c r="G19" s="17"/>
      <c r="H19" s="17"/>
      <c r="I19" s="17"/>
      <c r="J19" s="17" t="s">
        <v>284</v>
      </c>
      <c r="K19" s="20" t="s">
        <v>115</v>
      </c>
      <c r="L19" s="151"/>
    </row>
    <row r="20" spans="1:12" ht="18.75">
      <c r="A20" s="140"/>
      <c r="B20" s="20" t="s">
        <v>1618</v>
      </c>
      <c r="C20" s="10" t="s">
        <v>168</v>
      </c>
      <c r="D20" s="92"/>
      <c r="E20" s="83"/>
      <c r="F20" s="12"/>
      <c r="G20" s="10"/>
      <c r="H20" s="10"/>
      <c r="I20" s="10"/>
      <c r="J20" s="10" t="s">
        <v>290</v>
      </c>
      <c r="K20" s="24"/>
      <c r="L20" s="10"/>
    </row>
    <row r="21" spans="1:12" s="94" customFormat="1" ht="18.75">
      <c r="A21" s="110">
        <v>4</v>
      </c>
      <c r="B21" s="146" t="s">
        <v>1036</v>
      </c>
      <c r="C21" s="683" t="s">
        <v>1039</v>
      </c>
      <c r="D21" s="684" t="s">
        <v>1042</v>
      </c>
      <c r="E21" s="685">
        <v>500000</v>
      </c>
      <c r="F21" s="685">
        <v>500000</v>
      </c>
      <c r="G21" s="112">
        <v>500000</v>
      </c>
      <c r="H21" s="112">
        <v>500000</v>
      </c>
      <c r="I21" s="112">
        <v>500000</v>
      </c>
      <c r="J21" s="110" t="s">
        <v>288</v>
      </c>
      <c r="K21" s="675" t="s">
        <v>75</v>
      </c>
      <c r="L21" s="110" t="s">
        <v>9</v>
      </c>
    </row>
    <row r="22" spans="1:12" s="94" customFormat="1" ht="18.75">
      <c r="A22" s="115"/>
      <c r="B22" s="100" t="s">
        <v>1037</v>
      </c>
      <c r="C22" s="695" t="s">
        <v>1040</v>
      </c>
      <c r="D22" s="236" t="s">
        <v>1043</v>
      </c>
      <c r="E22" s="678"/>
      <c r="F22" s="696"/>
      <c r="G22" s="678"/>
      <c r="H22" s="678"/>
      <c r="I22" s="678"/>
      <c r="J22" s="115" t="s">
        <v>292</v>
      </c>
      <c r="K22" s="238" t="s">
        <v>348</v>
      </c>
      <c r="L22" s="115"/>
    </row>
    <row r="23" spans="1:12" s="94" customFormat="1" ht="18.75">
      <c r="A23" s="115"/>
      <c r="B23" s="100" t="s">
        <v>1038</v>
      </c>
      <c r="C23" s="695" t="s">
        <v>1041</v>
      </c>
      <c r="D23" s="236" t="s">
        <v>409</v>
      </c>
      <c r="E23" s="678"/>
      <c r="F23" s="696"/>
      <c r="G23" s="678"/>
      <c r="H23" s="678"/>
      <c r="I23" s="678"/>
      <c r="J23" s="115"/>
      <c r="K23" s="238"/>
      <c r="L23" s="115"/>
    </row>
    <row r="24" spans="1:12" s="94" customFormat="1" ht="18.75">
      <c r="A24" s="122"/>
      <c r="B24" s="123"/>
      <c r="C24" s="124"/>
      <c r="D24" s="124"/>
      <c r="E24" s="697"/>
      <c r="F24" s="698"/>
      <c r="G24" s="697"/>
      <c r="H24" s="697"/>
      <c r="I24" s="697"/>
      <c r="J24" s="697"/>
      <c r="K24" s="249"/>
      <c r="L24" s="122"/>
    </row>
    <row r="25" spans="1:12" s="91" customFormat="1" ht="18.75">
      <c r="A25" s="556"/>
      <c r="B25" s="88"/>
      <c r="C25" s="88"/>
      <c r="D25" s="88"/>
      <c r="E25" s="502"/>
      <c r="F25" s="502"/>
      <c r="G25" s="502"/>
      <c r="H25" s="502"/>
      <c r="I25" s="502"/>
      <c r="J25" s="502"/>
      <c r="K25" s="88"/>
      <c r="L25" s="556"/>
    </row>
    <row r="26" spans="1:12" ht="18.75">
      <c r="A26" s="728" t="s">
        <v>1536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</row>
    <row r="27" spans="1:12" ht="18.75">
      <c r="A27" s="20"/>
      <c r="B27" s="20"/>
      <c r="C27" s="20"/>
      <c r="D27" s="298"/>
      <c r="E27" s="19"/>
      <c r="F27" s="19"/>
      <c r="G27" s="19"/>
      <c r="H27" s="19"/>
      <c r="I27" s="19"/>
      <c r="J27" s="19"/>
      <c r="K27" s="20"/>
      <c r="L27" s="20"/>
    </row>
    <row r="28" spans="1:12" ht="18.75">
      <c r="A28" s="20"/>
      <c r="B28" s="20"/>
      <c r="C28" s="20"/>
      <c r="D28" s="298"/>
      <c r="E28" s="19"/>
      <c r="F28" s="19"/>
      <c r="G28" s="19"/>
      <c r="H28" s="19"/>
      <c r="I28" s="19"/>
      <c r="J28" s="19"/>
      <c r="K28" s="20"/>
      <c r="L28" s="20"/>
    </row>
    <row r="29" spans="1:12" ht="18.75">
      <c r="A29" s="20"/>
      <c r="B29" s="20"/>
      <c r="C29" s="20"/>
      <c r="D29" s="298"/>
      <c r="E29" s="19"/>
      <c r="F29" s="19"/>
      <c r="G29" s="19"/>
      <c r="H29" s="19"/>
      <c r="I29" s="19"/>
      <c r="J29" s="19"/>
      <c r="K29" s="20"/>
      <c r="L29" s="20"/>
    </row>
    <row r="30" spans="1:12" ht="18.75">
      <c r="A30" s="20"/>
      <c r="B30" s="20"/>
      <c r="C30" s="20"/>
      <c r="D30" s="331"/>
      <c r="E30" s="19"/>
      <c r="F30" s="19"/>
      <c r="G30" s="19"/>
      <c r="H30" s="19"/>
      <c r="I30" s="19"/>
      <c r="J30" s="19"/>
      <c r="K30" s="20"/>
      <c r="L30" s="20"/>
    </row>
    <row r="31" spans="1:12" ht="18.75">
      <c r="A31" s="20"/>
      <c r="B31" s="20"/>
      <c r="C31" s="20"/>
      <c r="D31" s="331"/>
      <c r="E31" s="19"/>
      <c r="F31" s="19"/>
      <c r="G31" s="19"/>
      <c r="H31" s="19"/>
      <c r="I31" s="19"/>
      <c r="J31" s="19"/>
      <c r="K31" s="20"/>
      <c r="L31" s="20"/>
    </row>
    <row r="32" spans="1:12" ht="18.75">
      <c r="A32" s="20"/>
      <c r="B32" s="20"/>
      <c r="C32" s="20"/>
      <c r="D32" s="331"/>
      <c r="E32" s="19"/>
      <c r="F32" s="19"/>
      <c r="G32" s="19"/>
      <c r="H32" s="19"/>
      <c r="I32" s="19"/>
      <c r="J32" s="19"/>
      <c r="K32" s="20"/>
      <c r="L32" s="20"/>
    </row>
    <row r="33" spans="1:12" ht="18.75">
      <c r="A33" s="20"/>
      <c r="B33" s="20"/>
      <c r="C33" s="20"/>
      <c r="D33" s="331"/>
      <c r="E33" s="19"/>
      <c r="F33" s="19"/>
      <c r="G33" s="19"/>
      <c r="H33" s="19"/>
      <c r="I33" s="19"/>
      <c r="J33" s="19"/>
      <c r="K33" s="20"/>
      <c r="L33" s="20"/>
    </row>
    <row r="34" spans="1:12" ht="18.75">
      <c r="A34" s="20"/>
      <c r="B34" s="20"/>
      <c r="C34" s="20"/>
      <c r="D34" s="331"/>
      <c r="E34" s="19"/>
      <c r="F34" s="19"/>
      <c r="G34" s="19"/>
      <c r="H34" s="19"/>
      <c r="I34" s="19"/>
      <c r="J34" s="19"/>
      <c r="K34" s="20"/>
      <c r="L34" s="20"/>
    </row>
    <row r="35" spans="1:12" ht="18.75">
      <c r="A35" s="20"/>
      <c r="B35" s="20"/>
      <c r="C35" s="20"/>
      <c r="D35" s="331"/>
      <c r="E35" s="19"/>
      <c r="F35" s="19"/>
      <c r="G35" s="19"/>
      <c r="H35" s="19"/>
      <c r="I35" s="19"/>
      <c r="J35" s="19"/>
      <c r="K35" s="20"/>
      <c r="L35" s="20"/>
    </row>
    <row r="36" spans="1:12" ht="18.75">
      <c r="A36" s="20"/>
      <c r="B36" s="20"/>
      <c r="C36" s="20"/>
      <c r="D36" s="331"/>
      <c r="E36" s="19"/>
      <c r="F36" s="19"/>
      <c r="G36" s="19"/>
      <c r="H36" s="19"/>
      <c r="I36" s="19"/>
      <c r="J36" s="19"/>
      <c r="K36" s="20"/>
      <c r="L36" s="20"/>
    </row>
    <row r="37" spans="1:12" ht="18.75">
      <c r="A37" s="20"/>
      <c r="B37" s="20"/>
      <c r="C37" s="20"/>
      <c r="D37" s="298"/>
      <c r="E37" s="19"/>
      <c r="F37" s="19"/>
      <c r="G37" s="19"/>
      <c r="H37" s="19"/>
      <c r="I37" s="19"/>
      <c r="J37" s="19"/>
      <c r="K37" s="20"/>
      <c r="L37" s="20"/>
    </row>
    <row r="38" spans="1:12" s="20" customFormat="1" ht="18.75">
      <c r="A38" s="298"/>
      <c r="E38" s="161">
        <f>SUM(E12:E21)</f>
        <v>700000</v>
      </c>
      <c r="F38" s="161"/>
      <c r="G38" s="161"/>
      <c r="H38" s="161"/>
      <c r="I38" s="161"/>
      <c r="L38" s="331"/>
    </row>
    <row r="39" spans="1:12" s="3" customFormat="1" ht="18.75">
      <c r="A39" s="298"/>
      <c r="B39" s="20"/>
      <c r="C39" s="20"/>
      <c r="D39" s="298"/>
      <c r="E39" s="20"/>
      <c r="F39" s="20"/>
      <c r="G39" s="20"/>
      <c r="H39" s="20"/>
      <c r="I39" s="20"/>
      <c r="J39" s="20"/>
      <c r="K39" s="20"/>
      <c r="L39" s="537"/>
    </row>
  </sheetData>
  <sheetProtection/>
  <mergeCells count="11">
    <mergeCell ref="A2:L2"/>
    <mergeCell ref="A3:L3"/>
    <mergeCell ref="A4:L4"/>
    <mergeCell ref="A5:L5"/>
    <mergeCell ref="A6:L6"/>
    <mergeCell ref="A26:L26"/>
    <mergeCell ref="A9:A11"/>
    <mergeCell ref="B9:B11"/>
    <mergeCell ref="C9:C11"/>
    <mergeCell ref="E9:I9"/>
    <mergeCell ref="L9:L11"/>
  </mergeCells>
  <printOptions horizontalCentered="1"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2:L72"/>
  <sheetViews>
    <sheetView view="pageBreakPreview" zoomScaleNormal="110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40.8515625" style="163" customWidth="1"/>
    <col min="2" max="2" width="7.8515625" style="184" customWidth="1"/>
    <col min="3" max="3" width="11.57421875" style="163" customWidth="1"/>
    <col min="4" max="4" width="7.57421875" style="184" customWidth="1"/>
    <col min="5" max="5" width="11.57421875" style="163" customWidth="1"/>
    <col min="6" max="6" width="6.57421875" style="174" customWidth="1"/>
    <col min="7" max="7" width="11.57421875" style="175" customWidth="1"/>
    <col min="8" max="8" width="7.00390625" style="174" customWidth="1"/>
    <col min="9" max="9" width="11.7109375" style="175" customWidth="1"/>
    <col min="10" max="10" width="7.00390625" style="174" customWidth="1"/>
    <col min="11" max="11" width="11.57421875" style="163" customWidth="1"/>
    <col min="12" max="16384" width="9.00390625" style="163" customWidth="1"/>
  </cols>
  <sheetData>
    <row r="2" spans="1:11" ht="20.25">
      <c r="A2" s="728" t="s">
        <v>772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</row>
    <row r="3" spans="1:11" s="223" customFormat="1" ht="20.25">
      <c r="A3" s="224"/>
      <c r="B3" s="225"/>
      <c r="C3" s="226"/>
      <c r="D3" s="225"/>
      <c r="E3" s="226"/>
      <c r="F3" s="225"/>
      <c r="G3" s="226"/>
      <c r="H3" s="225"/>
      <c r="I3" s="226"/>
      <c r="J3" s="225"/>
      <c r="K3" s="57"/>
    </row>
    <row r="4" ht="20.25">
      <c r="I4" s="372" t="s">
        <v>804</v>
      </c>
    </row>
    <row r="5" spans="1:12" ht="26.25">
      <c r="A5" s="738" t="s">
        <v>756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162"/>
    </row>
    <row r="6" spans="1:12" ht="26.25" customHeight="1">
      <c r="A6" s="738" t="s">
        <v>326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162"/>
    </row>
    <row r="7" spans="1:12" ht="26.25" customHeight="1">
      <c r="A7" s="738" t="s">
        <v>737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162"/>
    </row>
    <row r="8" spans="1:12" ht="26.25" customHeight="1">
      <c r="A8" s="835" t="s">
        <v>690</v>
      </c>
      <c r="B8" s="835"/>
      <c r="C8" s="835"/>
      <c r="D8" s="835"/>
      <c r="E8" s="835"/>
      <c r="F8" s="835"/>
      <c r="G8" s="835"/>
      <c r="H8" s="835"/>
      <c r="I8" s="835"/>
      <c r="J8" s="835"/>
      <c r="K8" s="835"/>
      <c r="L8" s="162"/>
    </row>
    <row r="9" spans="1:12" ht="26.25" customHeight="1">
      <c r="A9" s="834" t="s">
        <v>221</v>
      </c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164"/>
    </row>
    <row r="10" spans="1:11" s="165" customFormat="1" ht="20.25" customHeight="1">
      <c r="A10" s="729" t="s">
        <v>742</v>
      </c>
      <c r="B10" s="731" t="s">
        <v>327</v>
      </c>
      <c r="C10" s="732"/>
      <c r="D10" s="731" t="s">
        <v>332</v>
      </c>
      <c r="E10" s="732"/>
      <c r="F10" s="733" t="s">
        <v>739</v>
      </c>
      <c r="G10" s="734"/>
      <c r="H10" s="733" t="s">
        <v>738</v>
      </c>
      <c r="I10" s="734"/>
      <c r="J10" s="731" t="s">
        <v>780</v>
      </c>
      <c r="K10" s="732"/>
    </row>
    <row r="11" spans="1:11" s="165" customFormat="1" ht="23.25" customHeight="1">
      <c r="A11" s="730"/>
      <c r="B11" s="735" t="s">
        <v>328</v>
      </c>
      <c r="C11" s="179" t="s">
        <v>329</v>
      </c>
      <c r="D11" s="735" t="s">
        <v>328</v>
      </c>
      <c r="E11" s="179" t="s">
        <v>329</v>
      </c>
      <c r="F11" s="735" t="s">
        <v>328</v>
      </c>
      <c r="G11" s="179" t="s">
        <v>329</v>
      </c>
      <c r="H11" s="735" t="s">
        <v>328</v>
      </c>
      <c r="I11" s="179" t="s">
        <v>329</v>
      </c>
      <c r="J11" s="735" t="s">
        <v>328</v>
      </c>
      <c r="K11" s="179" t="s">
        <v>329</v>
      </c>
    </row>
    <row r="12" spans="1:11" s="165" customFormat="1" ht="20.25">
      <c r="A12" s="740"/>
      <c r="B12" s="737"/>
      <c r="C12" s="180" t="s">
        <v>330</v>
      </c>
      <c r="D12" s="737"/>
      <c r="E12" s="180" t="s">
        <v>330</v>
      </c>
      <c r="F12" s="737"/>
      <c r="G12" s="180" t="s">
        <v>330</v>
      </c>
      <c r="H12" s="737"/>
      <c r="I12" s="180" t="s">
        <v>330</v>
      </c>
      <c r="J12" s="737"/>
      <c r="K12" s="180" t="s">
        <v>330</v>
      </c>
    </row>
    <row r="13" spans="1:11" ht="37.5">
      <c r="A13" s="356" t="s">
        <v>750</v>
      </c>
      <c r="B13" s="261"/>
      <c r="C13" s="350"/>
      <c r="D13" s="205"/>
      <c r="E13" s="350"/>
      <c r="F13" s="351"/>
      <c r="G13" s="350"/>
      <c r="H13" s="351"/>
      <c r="I13" s="350"/>
      <c r="J13" s="351"/>
      <c r="K13" s="209"/>
    </row>
    <row r="14" spans="1:11" ht="20.25" customHeight="1">
      <c r="A14" s="219" t="s">
        <v>525</v>
      </c>
      <c r="B14" s="216">
        <v>3</v>
      </c>
      <c r="C14" s="217">
        <v>35000</v>
      </c>
      <c r="D14" s="216">
        <v>3</v>
      </c>
      <c r="E14" s="217">
        <v>35000</v>
      </c>
      <c r="F14" s="216">
        <v>3</v>
      </c>
      <c r="G14" s="217">
        <v>35000</v>
      </c>
      <c r="H14" s="216">
        <v>3</v>
      </c>
      <c r="I14" s="217">
        <v>35000</v>
      </c>
      <c r="J14" s="192">
        <f aca="true" t="shared" si="0" ref="J14:J20">SUM(B14+D14+F14+H14)</f>
        <v>12</v>
      </c>
      <c r="K14" s="198">
        <f>SUM(C14+G14+E14+I14)</f>
        <v>140000</v>
      </c>
    </row>
    <row r="15" spans="1:11" ht="20.25" customHeight="1">
      <c r="A15" s="212" t="s">
        <v>694</v>
      </c>
      <c r="B15" s="201">
        <v>1</v>
      </c>
      <c r="C15" s="202">
        <v>30000</v>
      </c>
      <c r="D15" s="201">
        <v>1</v>
      </c>
      <c r="E15" s="202">
        <v>30000</v>
      </c>
      <c r="F15" s="201">
        <v>1</v>
      </c>
      <c r="G15" s="202">
        <v>30000</v>
      </c>
      <c r="H15" s="201">
        <v>1</v>
      </c>
      <c r="I15" s="202">
        <v>30000</v>
      </c>
      <c r="J15" s="185">
        <f t="shared" si="0"/>
        <v>4</v>
      </c>
      <c r="K15" s="198">
        <f>SUM(C15+G15+E15+I15)</f>
        <v>120000</v>
      </c>
    </row>
    <row r="16" spans="1:11" ht="20.25" customHeight="1">
      <c r="A16" s="212" t="s">
        <v>746</v>
      </c>
      <c r="B16" s="201">
        <v>3</v>
      </c>
      <c r="C16" s="202">
        <v>1570000</v>
      </c>
      <c r="D16" s="201">
        <v>3</v>
      </c>
      <c r="E16" s="202">
        <v>1570000</v>
      </c>
      <c r="F16" s="201">
        <v>3</v>
      </c>
      <c r="G16" s="202">
        <v>1570000</v>
      </c>
      <c r="H16" s="201">
        <v>3</v>
      </c>
      <c r="I16" s="202">
        <v>1570000</v>
      </c>
      <c r="J16" s="185">
        <f t="shared" si="0"/>
        <v>12</v>
      </c>
      <c r="K16" s="198">
        <f>SUM(C16+G16+E16+I16)</f>
        <v>6280000</v>
      </c>
    </row>
    <row r="17" spans="1:11" s="168" customFormat="1" ht="20.25" thickBot="1">
      <c r="A17" s="166" t="s">
        <v>317</v>
      </c>
      <c r="B17" s="214">
        <f aca="true" t="shared" si="1" ref="B17:K17">SUM(B14:B16)</f>
        <v>7</v>
      </c>
      <c r="C17" s="215">
        <f t="shared" si="1"/>
        <v>1635000</v>
      </c>
      <c r="D17" s="214">
        <f t="shared" si="1"/>
        <v>7</v>
      </c>
      <c r="E17" s="215">
        <f t="shared" si="1"/>
        <v>1635000</v>
      </c>
      <c r="F17" s="214">
        <f t="shared" si="1"/>
        <v>7</v>
      </c>
      <c r="G17" s="215">
        <f t="shared" si="1"/>
        <v>1635000</v>
      </c>
      <c r="H17" s="214">
        <f t="shared" si="1"/>
        <v>7</v>
      </c>
      <c r="I17" s="215">
        <f t="shared" si="1"/>
        <v>1635000</v>
      </c>
      <c r="J17" s="214">
        <f t="shared" si="1"/>
        <v>28</v>
      </c>
      <c r="K17" s="215">
        <f t="shared" si="1"/>
        <v>6540000</v>
      </c>
    </row>
    <row r="18" spans="1:11" ht="38.25" thickTop="1">
      <c r="A18" s="375" t="s">
        <v>743</v>
      </c>
      <c r="B18" s="228"/>
      <c r="C18" s="229"/>
      <c r="D18" s="228"/>
      <c r="E18" s="229"/>
      <c r="F18" s="230"/>
      <c r="G18" s="229"/>
      <c r="H18" s="230"/>
      <c r="I18" s="229"/>
      <c r="J18" s="230"/>
      <c r="K18" s="208"/>
    </row>
    <row r="19" spans="1:11" ht="20.25" customHeight="1">
      <c r="A19" s="219" t="s">
        <v>560</v>
      </c>
      <c r="B19" s="354">
        <v>2</v>
      </c>
      <c r="C19" s="260">
        <v>121000</v>
      </c>
      <c r="D19" s="354">
        <v>2</v>
      </c>
      <c r="E19" s="260">
        <v>121000</v>
      </c>
      <c r="F19" s="354">
        <v>2</v>
      </c>
      <c r="G19" s="260">
        <v>121000</v>
      </c>
      <c r="H19" s="354">
        <v>2</v>
      </c>
      <c r="I19" s="260">
        <v>121000</v>
      </c>
      <c r="J19" s="347">
        <f t="shared" si="0"/>
        <v>8</v>
      </c>
      <c r="K19" s="198">
        <f>SUM(C19+G19+E19+I19)</f>
        <v>484000</v>
      </c>
    </row>
    <row r="20" spans="1:11" s="168" customFormat="1" ht="20.25" thickBot="1">
      <c r="A20" s="166" t="s">
        <v>317</v>
      </c>
      <c r="B20" s="214">
        <f aca="true" t="shared" si="2" ref="B20:I20">SUM(B19:B19)</f>
        <v>2</v>
      </c>
      <c r="C20" s="215">
        <f t="shared" si="2"/>
        <v>121000</v>
      </c>
      <c r="D20" s="214">
        <f t="shared" si="2"/>
        <v>2</v>
      </c>
      <c r="E20" s="215">
        <f t="shared" si="2"/>
        <v>121000</v>
      </c>
      <c r="F20" s="214">
        <f t="shared" si="2"/>
        <v>2</v>
      </c>
      <c r="G20" s="215">
        <f t="shared" si="2"/>
        <v>121000</v>
      </c>
      <c r="H20" s="214">
        <f t="shared" si="2"/>
        <v>2</v>
      </c>
      <c r="I20" s="215">
        <f t="shared" si="2"/>
        <v>121000</v>
      </c>
      <c r="J20" s="359">
        <f t="shared" si="0"/>
        <v>8</v>
      </c>
      <c r="K20" s="204">
        <f>SUM(C20+G20+E20+I20)</f>
        <v>484000</v>
      </c>
    </row>
    <row r="21" spans="1:11" s="168" customFormat="1" ht="21" thickBot="1" thickTop="1">
      <c r="A21" s="166" t="s">
        <v>805</v>
      </c>
      <c r="B21" s="214">
        <f aca="true" t="shared" si="3" ref="B21:K21">SUM(B17+B20)</f>
        <v>9</v>
      </c>
      <c r="C21" s="215">
        <f t="shared" si="3"/>
        <v>1756000</v>
      </c>
      <c r="D21" s="214">
        <f t="shared" si="3"/>
        <v>9</v>
      </c>
      <c r="E21" s="215">
        <f t="shared" si="3"/>
        <v>1756000</v>
      </c>
      <c r="F21" s="214">
        <f t="shared" si="3"/>
        <v>9</v>
      </c>
      <c r="G21" s="215">
        <f t="shared" si="3"/>
        <v>1756000</v>
      </c>
      <c r="H21" s="214">
        <f t="shared" si="3"/>
        <v>9</v>
      </c>
      <c r="I21" s="215">
        <f t="shared" si="3"/>
        <v>1756000</v>
      </c>
      <c r="J21" s="214">
        <f t="shared" si="3"/>
        <v>36</v>
      </c>
      <c r="K21" s="215">
        <f t="shared" si="3"/>
        <v>7024000</v>
      </c>
    </row>
    <row r="22" spans="1:11" s="168" customFormat="1" ht="20.25" thickTop="1">
      <c r="A22" s="170"/>
      <c r="B22" s="225"/>
      <c r="C22" s="227"/>
      <c r="D22" s="225"/>
      <c r="E22" s="227"/>
      <c r="F22" s="225"/>
      <c r="G22" s="227"/>
      <c r="H22" s="225"/>
      <c r="I22" s="227"/>
      <c r="J22" s="373"/>
      <c r="K22" s="227"/>
    </row>
    <row r="23" spans="1:11" s="168" customFormat="1" ht="19.5">
      <c r="A23" s="170"/>
      <c r="B23" s="225"/>
      <c r="C23" s="227"/>
      <c r="D23" s="225"/>
      <c r="E23" s="227"/>
      <c r="F23" s="225"/>
      <c r="G23" s="227"/>
      <c r="H23" s="225"/>
      <c r="I23" s="227"/>
      <c r="J23" s="373"/>
      <c r="K23" s="227"/>
    </row>
    <row r="24" spans="1:11" s="168" customFormat="1" ht="19.5">
      <c r="A24" s="170"/>
      <c r="B24" s="225"/>
      <c r="C24" s="227"/>
      <c r="D24" s="225"/>
      <c r="E24" s="227"/>
      <c r="F24" s="225"/>
      <c r="G24" s="227"/>
      <c r="H24" s="225"/>
      <c r="I24" s="227"/>
      <c r="J24" s="225"/>
      <c r="K24" s="349"/>
    </row>
    <row r="25" spans="1:11" s="168" customFormat="1" ht="19.5">
      <c r="A25" s="170"/>
      <c r="B25" s="225"/>
      <c r="C25" s="227"/>
      <c r="D25" s="225"/>
      <c r="E25" s="227"/>
      <c r="F25" s="225"/>
      <c r="G25" s="227"/>
      <c r="H25" s="225"/>
      <c r="I25" s="227"/>
      <c r="J25" s="225"/>
      <c r="K25" s="349"/>
    </row>
    <row r="26" spans="1:11" s="168" customFormat="1" ht="19.5">
      <c r="A26" s="170"/>
      <c r="B26" s="225"/>
      <c r="C26" s="227"/>
      <c r="D26" s="225"/>
      <c r="E26" s="227"/>
      <c r="F26" s="225"/>
      <c r="G26" s="227"/>
      <c r="H26" s="225"/>
      <c r="I26" s="227"/>
      <c r="J26" s="225"/>
      <c r="K26" s="349"/>
    </row>
    <row r="27" spans="1:11" s="168" customFormat="1" ht="19.5">
      <c r="A27" s="170"/>
      <c r="B27" s="225"/>
      <c r="C27" s="227"/>
      <c r="D27" s="225"/>
      <c r="E27" s="227"/>
      <c r="F27" s="225"/>
      <c r="G27" s="227"/>
      <c r="H27" s="225"/>
      <c r="I27" s="227"/>
      <c r="J27" s="225"/>
      <c r="K27" s="349"/>
    </row>
    <row r="28" spans="1:11" s="168" customFormat="1" ht="19.5">
      <c r="A28" s="170"/>
      <c r="B28" s="225"/>
      <c r="C28" s="227"/>
      <c r="D28" s="225"/>
      <c r="E28" s="227"/>
      <c r="F28" s="225"/>
      <c r="G28" s="227"/>
      <c r="H28" s="225"/>
      <c r="I28" s="227"/>
      <c r="J28" s="225"/>
      <c r="K28" s="349"/>
    </row>
    <row r="29" spans="1:11" s="168" customFormat="1" ht="19.5">
      <c r="A29" s="170"/>
      <c r="B29" s="225"/>
      <c r="C29" s="227"/>
      <c r="D29" s="225"/>
      <c r="E29" s="227"/>
      <c r="F29" s="225"/>
      <c r="G29" s="227"/>
      <c r="H29" s="225"/>
      <c r="I29" s="227"/>
      <c r="J29" s="225"/>
      <c r="K29" s="349"/>
    </row>
    <row r="30" spans="1:11" s="168" customFormat="1" ht="19.5">
      <c r="A30" s="170"/>
      <c r="B30" s="225"/>
      <c r="C30" s="227"/>
      <c r="D30" s="225"/>
      <c r="E30" s="227"/>
      <c r="F30" s="225"/>
      <c r="G30" s="227"/>
      <c r="H30" s="225"/>
      <c r="I30" s="227"/>
      <c r="J30" s="225"/>
      <c r="K30" s="349"/>
    </row>
    <row r="31" spans="1:11" s="168" customFormat="1" ht="19.5">
      <c r="A31" s="170"/>
      <c r="B31" s="225"/>
      <c r="C31" s="227"/>
      <c r="D31" s="225"/>
      <c r="E31" s="227"/>
      <c r="F31" s="225"/>
      <c r="G31" s="227"/>
      <c r="H31" s="225"/>
      <c r="I31" s="227"/>
      <c r="J31" s="225"/>
      <c r="K31" s="349"/>
    </row>
    <row r="32" spans="1:11" s="168" customFormat="1" ht="19.5">
      <c r="A32" s="170"/>
      <c r="B32" s="171"/>
      <c r="C32" s="172"/>
      <c r="D32" s="171"/>
      <c r="E32" s="172"/>
      <c r="F32" s="171"/>
      <c r="G32" s="173"/>
      <c r="H32" s="171"/>
      <c r="I32" s="173"/>
      <c r="J32" s="171"/>
      <c r="K32" s="172"/>
    </row>
    <row r="33" spans="1:11" s="168" customFormat="1" ht="19.5">
      <c r="A33" s="170"/>
      <c r="B33" s="171"/>
      <c r="C33" s="172"/>
      <c r="D33" s="171"/>
      <c r="E33" s="172"/>
      <c r="F33" s="171"/>
      <c r="G33" s="173"/>
      <c r="H33" s="171"/>
      <c r="I33" s="173"/>
      <c r="J33" s="171"/>
      <c r="K33" s="172"/>
    </row>
    <row r="34" spans="1:11" s="168" customFormat="1" ht="19.5">
      <c r="A34" s="170"/>
      <c r="B34" s="171"/>
      <c r="C34" s="172"/>
      <c r="D34" s="171"/>
      <c r="E34" s="172"/>
      <c r="F34" s="171"/>
      <c r="G34" s="173"/>
      <c r="H34" s="171"/>
      <c r="I34" s="173"/>
      <c r="J34" s="171"/>
      <c r="K34" s="172"/>
    </row>
    <row r="35" spans="1:11" s="168" customFormat="1" ht="19.5">
      <c r="A35" s="170"/>
      <c r="B35" s="171"/>
      <c r="C35" s="172"/>
      <c r="D35" s="171"/>
      <c r="E35" s="172"/>
      <c r="F35" s="171"/>
      <c r="G35" s="173"/>
      <c r="H35" s="171"/>
      <c r="I35" s="173"/>
      <c r="J35" s="171"/>
      <c r="K35" s="172"/>
    </row>
    <row r="36" spans="1:11" s="168" customFormat="1" ht="19.5">
      <c r="A36" s="170"/>
      <c r="B36" s="171"/>
      <c r="C36" s="172"/>
      <c r="D36" s="171"/>
      <c r="E36" s="172"/>
      <c r="F36" s="171"/>
      <c r="G36" s="173"/>
      <c r="H36" s="171"/>
      <c r="I36" s="173"/>
      <c r="J36" s="171"/>
      <c r="K36" s="172"/>
    </row>
    <row r="37" spans="1:11" s="168" customFormat="1" ht="19.5">
      <c r="A37" s="170"/>
      <c r="B37" s="171"/>
      <c r="C37" s="172"/>
      <c r="D37" s="171"/>
      <c r="E37" s="172"/>
      <c r="F37" s="171"/>
      <c r="G37" s="173"/>
      <c r="H37" s="171"/>
      <c r="I37" s="173"/>
      <c r="J37" s="171"/>
      <c r="K37" s="172"/>
    </row>
    <row r="38" spans="1:11" s="168" customFormat="1" ht="19.5">
      <c r="A38" s="170"/>
      <c r="B38" s="171"/>
      <c r="C38" s="172"/>
      <c r="D38" s="171"/>
      <c r="E38" s="172"/>
      <c r="F38" s="171"/>
      <c r="G38" s="173"/>
      <c r="H38" s="171"/>
      <c r="I38" s="173"/>
      <c r="J38" s="171"/>
      <c r="K38" s="172"/>
    </row>
    <row r="39" spans="1:11" s="168" customFormat="1" ht="19.5">
      <c r="A39" s="170"/>
      <c r="B39" s="171"/>
      <c r="C39" s="172"/>
      <c r="D39" s="171"/>
      <c r="E39" s="172"/>
      <c r="F39" s="171"/>
      <c r="G39" s="173"/>
      <c r="H39" s="171"/>
      <c r="I39" s="173"/>
      <c r="J39" s="171"/>
      <c r="K39" s="172"/>
    </row>
    <row r="40" spans="1:11" s="168" customFormat="1" ht="19.5">
      <c r="A40" s="170"/>
      <c r="B40" s="171"/>
      <c r="C40" s="172"/>
      <c r="D40" s="171"/>
      <c r="E40" s="172"/>
      <c r="F40" s="171"/>
      <c r="G40" s="173"/>
      <c r="H40" s="171"/>
      <c r="I40" s="173"/>
      <c r="J40" s="171"/>
      <c r="K40" s="172"/>
    </row>
    <row r="44" spans="2:11" ht="20.25">
      <c r="B44" s="174"/>
      <c r="C44" s="175"/>
      <c r="D44" s="174"/>
      <c r="E44" s="175"/>
      <c r="K44" s="175"/>
    </row>
    <row r="45" spans="2:11" ht="20.25">
      <c r="B45" s="174"/>
      <c r="C45" s="175"/>
      <c r="D45" s="174"/>
      <c r="E45" s="175"/>
      <c r="K45" s="175"/>
    </row>
    <row r="46" spans="2:11" ht="20.25">
      <c r="B46" s="174"/>
      <c r="C46" s="175"/>
      <c r="D46" s="174"/>
      <c r="E46" s="175"/>
      <c r="K46" s="175"/>
    </row>
    <row r="47" spans="2:11" ht="20.25">
      <c r="B47" s="174"/>
      <c r="C47" s="175"/>
      <c r="D47" s="174"/>
      <c r="E47" s="175"/>
      <c r="K47" s="175"/>
    </row>
    <row r="48" spans="2:11" ht="20.25">
      <c r="B48" s="174"/>
      <c r="C48" s="175"/>
      <c r="D48" s="174"/>
      <c r="E48" s="175"/>
      <c r="K48" s="175"/>
    </row>
    <row r="49" spans="2:11" ht="20.25">
      <c r="B49" s="174"/>
      <c r="C49" s="175"/>
      <c r="D49" s="174"/>
      <c r="E49" s="175"/>
      <c r="K49" s="175"/>
    </row>
    <row r="50" spans="2:11" ht="20.25">
      <c r="B50" s="174"/>
      <c r="C50" s="175"/>
      <c r="D50" s="174"/>
      <c r="E50" s="175"/>
      <c r="K50" s="175"/>
    </row>
    <row r="51" spans="2:11" ht="20.25">
      <c r="B51" s="174"/>
      <c r="C51" s="175"/>
      <c r="D51" s="174"/>
      <c r="E51" s="175"/>
      <c r="K51" s="175"/>
    </row>
    <row r="52" spans="2:11" ht="20.25">
      <c r="B52" s="174"/>
      <c r="C52" s="175"/>
      <c r="D52" s="174"/>
      <c r="E52" s="175"/>
      <c r="K52" s="175"/>
    </row>
    <row r="53" spans="2:11" ht="20.25">
      <c r="B53" s="174"/>
      <c r="C53" s="175"/>
      <c r="D53" s="174"/>
      <c r="E53" s="175"/>
      <c r="K53" s="175"/>
    </row>
    <row r="54" spans="2:11" ht="20.25">
      <c r="B54" s="174"/>
      <c r="C54" s="175"/>
      <c r="D54" s="174"/>
      <c r="E54" s="175"/>
      <c r="K54" s="175"/>
    </row>
    <row r="55" spans="2:11" ht="20.25">
      <c r="B55" s="174"/>
      <c r="C55" s="175"/>
      <c r="D55" s="174"/>
      <c r="E55" s="175"/>
      <c r="K55" s="175"/>
    </row>
    <row r="56" spans="2:11" ht="20.25">
      <c r="B56" s="174"/>
      <c r="C56" s="175"/>
      <c r="D56" s="174"/>
      <c r="E56" s="175"/>
      <c r="K56" s="175"/>
    </row>
    <row r="57" spans="2:11" ht="20.25">
      <c r="B57" s="174"/>
      <c r="C57" s="175"/>
      <c r="D57" s="174"/>
      <c r="E57" s="175"/>
      <c r="K57" s="175"/>
    </row>
    <row r="58" spans="2:11" ht="20.25">
      <c r="B58" s="174"/>
      <c r="C58" s="175"/>
      <c r="D58" s="174"/>
      <c r="E58" s="175"/>
      <c r="K58" s="175"/>
    </row>
    <row r="59" spans="2:11" ht="20.25">
      <c r="B59" s="174"/>
      <c r="C59" s="175"/>
      <c r="D59" s="174"/>
      <c r="E59" s="175"/>
      <c r="K59" s="175"/>
    </row>
    <row r="60" spans="2:11" ht="20.25">
      <c r="B60" s="174"/>
      <c r="C60" s="175"/>
      <c r="D60" s="174"/>
      <c r="E60" s="175"/>
      <c r="K60" s="175"/>
    </row>
    <row r="61" spans="2:11" ht="20.25">
      <c r="B61" s="174"/>
      <c r="C61" s="175"/>
      <c r="D61" s="174"/>
      <c r="E61" s="175"/>
      <c r="K61" s="175"/>
    </row>
    <row r="62" spans="2:11" ht="20.25">
      <c r="B62" s="174"/>
      <c r="C62" s="175"/>
      <c r="D62" s="174"/>
      <c r="E62" s="175"/>
      <c r="K62" s="175"/>
    </row>
    <row r="63" spans="2:11" ht="20.25">
      <c r="B63" s="174"/>
      <c r="C63" s="175"/>
      <c r="D63" s="174"/>
      <c r="E63" s="175"/>
      <c r="K63" s="175"/>
    </row>
    <row r="64" spans="3:11" ht="20.25">
      <c r="C64" s="175"/>
      <c r="E64" s="175"/>
      <c r="K64" s="176"/>
    </row>
    <row r="65" spans="2:11" ht="20.25">
      <c r="B65" s="187"/>
      <c r="C65" s="175"/>
      <c r="D65" s="187"/>
      <c r="E65" s="176"/>
      <c r="K65" s="176"/>
    </row>
    <row r="66" spans="3:11" ht="20.25">
      <c r="C66" s="175"/>
      <c r="E66" s="175"/>
      <c r="K66" s="176"/>
    </row>
    <row r="67" spans="3:11" ht="20.25">
      <c r="C67" s="175"/>
      <c r="E67" s="175"/>
      <c r="K67" s="176"/>
    </row>
    <row r="68" spans="3:11" ht="20.25">
      <c r="C68" s="175"/>
      <c r="E68" s="175"/>
      <c r="K68" s="176"/>
    </row>
    <row r="69" spans="3:11" ht="20.25">
      <c r="C69" s="175"/>
      <c r="E69" s="175"/>
      <c r="K69" s="176"/>
    </row>
    <row r="70" spans="3:11" ht="20.25">
      <c r="C70" s="175"/>
      <c r="E70" s="175"/>
      <c r="K70" s="176"/>
    </row>
    <row r="71" spans="3:11" ht="20.25">
      <c r="C71" s="175"/>
      <c r="D71" s="174"/>
      <c r="E71" s="175"/>
      <c r="K71" s="175"/>
    </row>
    <row r="72" spans="3:11" ht="20.25">
      <c r="C72" s="176"/>
      <c r="E72" s="176"/>
      <c r="K72" s="176"/>
    </row>
  </sheetData>
  <sheetProtection/>
  <mergeCells count="17">
    <mergeCell ref="A2:K2"/>
    <mergeCell ref="A10:A12"/>
    <mergeCell ref="A9:K9"/>
    <mergeCell ref="A8:K8"/>
    <mergeCell ref="A7:K7"/>
    <mergeCell ref="A6:K6"/>
    <mergeCell ref="A5:K5"/>
    <mergeCell ref="J11:J12"/>
    <mergeCell ref="H11:H12"/>
    <mergeCell ref="F11:F12"/>
    <mergeCell ref="D11:D12"/>
    <mergeCell ref="B11:B12"/>
    <mergeCell ref="J10:K10"/>
    <mergeCell ref="H10:I10"/>
    <mergeCell ref="F10:G10"/>
    <mergeCell ref="D10:E10"/>
    <mergeCell ref="B10:C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2:K117"/>
  <sheetViews>
    <sheetView view="pageBreakPreview" zoomScaleSheetLayoutView="100" zoomScalePageLayoutView="0" workbookViewId="0" topLeftCell="A4">
      <selection activeCell="B19" sqref="B19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18.421875" style="2" customWidth="1"/>
    <col min="4" max="4" width="17.421875" style="2" customWidth="1"/>
    <col min="5" max="5" width="9.57421875" style="2" customWidth="1"/>
    <col min="6" max="8" width="9.7109375" style="2" customWidth="1"/>
    <col min="9" max="9" width="9.57421875" style="2" customWidth="1"/>
    <col min="10" max="10" width="16.421875" style="2" customWidth="1"/>
    <col min="11" max="11" width="8.7109375" style="2" customWidth="1"/>
    <col min="12" max="16384" width="9.00390625" style="2" customWidth="1"/>
  </cols>
  <sheetData>
    <row r="2" spans="10:11" ht="18.75">
      <c r="J2" s="371" t="s">
        <v>689</v>
      </c>
      <c r="K2" s="56"/>
    </row>
    <row r="3" spans="1:11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8.75">
      <c r="A4" s="788" t="s">
        <v>755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690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788" t="s">
        <v>223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</row>
    <row r="7" spans="1:11" s="66" customFormat="1" ht="18.75">
      <c r="A7" s="789" t="s">
        <v>807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</row>
    <row r="8" spans="1:11" s="89" customFormat="1" ht="18.75">
      <c r="A8" s="789" t="s">
        <v>679</v>
      </c>
      <c r="B8" s="789"/>
      <c r="C8" s="789"/>
      <c r="D8" s="789"/>
      <c r="E8" s="789"/>
      <c r="F8" s="789"/>
      <c r="G8" s="789"/>
      <c r="H8" s="789"/>
      <c r="I8" s="789"/>
      <c r="J8" s="789"/>
      <c r="K8" s="789"/>
    </row>
    <row r="9" spans="1:11" s="3" customFormat="1" ht="18.75">
      <c r="A9" s="66" t="s">
        <v>699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ht="18.75">
      <c r="A10" s="66" t="s">
        <v>525</v>
      </c>
    </row>
    <row r="11" spans="1:11" ht="18.75">
      <c r="A11" s="756" t="s">
        <v>0</v>
      </c>
      <c r="B11" s="764" t="s">
        <v>1</v>
      </c>
      <c r="C11" s="764" t="s">
        <v>2</v>
      </c>
      <c r="D11" s="98" t="s">
        <v>3</v>
      </c>
      <c r="E11" s="760" t="s">
        <v>4</v>
      </c>
      <c r="F11" s="761"/>
      <c r="G11" s="761"/>
      <c r="H11" s="762"/>
      <c r="I11" s="98" t="s">
        <v>224</v>
      </c>
      <c r="J11" s="99" t="s">
        <v>709</v>
      </c>
      <c r="K11" s="794" t="s">
        <v>473</v>
      </c>
    </row>
    <row r="12" spans="1:11" ht="18.75">
      <c r="A12" s="757"/>
      <c r="B12" s="765"/>
      <c r="C12" s="765"/>
      <c r="D12" s="101" t="s">
        <v>6</v>
      </c>
      <c r="E12" s="102">
        <v>2561</v>
      </c>
      <c r="F12" s="98">
        <v>2562</v>
      </c>
      <c r="G12" s="71">
        <v>2563</v>
      </c>
      <c r="H12" s="103">
        <v>2564</v>
      </c>
      <c r="I12" s="101" t="s">
        <v>338</v>
      </c>
      <c r="J12" s="104" t="s">
        <v>7</v>
      </c>
      <c r="K12" s="795"/>
    </row>
    <row r="13" spans="1:11" ht="18.75">
      <c r="A13" s="758"/>
      <c r="B13" s="766"/>
      <c r="C13" s="766"/>
      <c r="D13" s="105"/>
      <c r="E13" s="106" t="s">
        <v>8</v>
      </c>
      <c r="F13" s="108" t="s">
        <v>8</v>
      </c>
      <c r="G13" s="76" t="s">
        <v>8</v>
      </c>
      <c r="H13" s="107" t="s">
        <v>8</v>
      </c>
      <c r="I13" s="108"/>
      <c r="J13" s="109"/>
      <c r="K13" s="796"/>
    </row>
    <row r="14" spans="1:11" s="20" customFormat="1" ht="18.75">
      <c r="A14" s="150">
        <v>1</v>
      </c>
      <c r="B14" s="58" t="s">
        <v>691</v>
      </c>
      <c r="C14" s="13" t="s">
        <v>44</v>
      </c>
      <c r="D14" s="51" t="s">
        <v>45</v>
      </c>
      <c r="E14" s="133">
        <v>10000</v>
      </c>
      <c r="F14" s="61">
        <v>10000</v>
      </c>
      <c r="G14" s="133">
        <v>10000</v>
      </c>
      <c r="H14" s="133">
        <v>10000</v>
      </c>
      <c r="I14" s="315" t="s">
        <v>264</v>
      </c>
      <c r="J14" s="44" t="s">
        <v>41</v>
      </c>
      <c r="K14" s="150" t="s">
        <v>9</v>
      </c>
    </row>
    <row r="15" spans="1:11" s="20" customFormat="1" ht="18.75">
      <c r="A15" s="151"/>
      <c r="B15" s="20" t="s">
        <v>692</v>
      </c>
      <c r="C15" s="36" t="s">
        <v>524</v>
      </c>
      <c r="D15" s="86" t="s">
        <v>46</v>
      </c>
      <c r="E15" s="32"/>
      <c r="G15" s="17"/>
      <c r="H15" s="17"/>
      <c r="I15" s="17" t="s">
        <v>262</v>
      </c>
      <c r="J15" s="86" t="s">
        <v>42</v>
      </c>
      <c r="K15" s="17"/>
    </row>
    <row r="16" spans="1:11" s="20" customFormat="1" ht="18.75">
      <c r="A16" s="151"/>
      <c r="B16" s="20" t="s">
        <v>693</v>
      </c>
      <c r="C16" s="36"/>
      <c r="D16" s="86"/>
      <c r="E16" s="32"/>
      <c r="G16" s="17"/>
      <c r="H16" s="17"/>
      <c r="I16" s="17"/>
      <c r="J16" s="86" t="s">
        <v>43</v>
      </c>
      <c r="K16" s="17"/>
    </row>
    <row r="17" spans="1:11" s="20" customFormat="1" ht="18.75">
      <c r="A17" s="151"/>
      <c r="B17" s="2" t="s">
        <v>523</v>
      </c>
      <c r="C17" s="17"/>
      <c r="D17" s="14"/>
      <c r="E17" s="32"/>
      <c r="F17" s="2"/>
      <c r="G17" s="17"/>
      <c r="H17" s="17"/>
      <c r="I17" s="17"/>
      <c r="J17" s="335"/>
      <c r="K17" s="151"/>
    </row>
    <row r="18" spans="1:11" s="20" customFormat="1" ht="18.75">
      <c r="A18" s="150">
        <v>2</v>
      </c>
      <c r="B18" s="58" t="s">
        <v>885</v>
      </c>
      <c r="C18" s="13" t="s">
        <v>44</v>
      </c>
      <c r="D18" s="51" t="s">
        <v>45</v>
      </c>
      <c r="E18" s="133">
        <v>10000</v>
      </c>
      <c r="F18" s="61">
        <v>10000</v>
      </c>
      <c r="G18" s="133">
        <v>10000</v>
      </c>
      <c r="H18" s="133">
        <v>10000</v>
      </c>
      <c r="I18" s="315" t="s">
        <v>264</v>
      </c>
      <c r="J18" s="44" t="s">
        <v>41</v>
      </c>
      <c r="K18" s="150" t="s">
        <v>9</v>
      </c>
    </row>
    <row r="19" spans="1:11" s="20" customFormat="1" ht="18.75">
      <c r="A19" s="151"/>
      <c r="B19" s="20" t="s">
        <v>886</v>
      </c>
      <c r="C19" s="36" t="s">
        <v>878</v>
      </c>
      <c r="D19" s="86" t="s">
        <v>46</v>
      </c>
      <c r="E19" s="32"/>
      <c r="G19" s="17"/>
      <c r="H19" s="17"/>
      <c r="I19" s="17" t="s">
        <v>262</v>
      </c>
      <c r="J19" s="86" t="s">
        <v>42</v>
      </c>
      <c r="K19" s="17"/>
    </row>
    <row r="20" spans="1:11" s="20" customFormat="1" ht="18.75">
      <c r="A20" s="151"/>
      <c r="B20" s="20" t="s">
        <v>887</v>
      </c>
      <c r="C20" s="36" t="s">
        <v>884</v>
      </c>
      <c r="D20" s="86"/>
      <c r="E20" s="32"/>
      <c r="G20" s="17"/>
      <c r="H20" s="17"/>
      <c r="I20" s="17"/>
      <c r="J20" s="86" t="s">
        <v>43</v>
      </c>
      <c r="K20" s="17"/>
    </row>
    <row r="21" spans="1:11" s="20" customFormat="1" ht="18.75">
      <c r="A21" s="151"/>
      <c r="B21" s="2"/>
      <c r="C21" s="17"/>
      <c r="D21" s="14"/>
      <c r="E21" s="32"/>
      <c r="F21" s="2"/>
      <c r="G21" s="17"/>
      <c r="H21" s="17"/>
      <c r="I21" s="17"/>
      <c r="J21" s="335"/>
      <c r="K21" s="151"/>
    </row>
    <row r="22" spans="1:11" s="20" customFormat="1" ht="18.75">
      <c r="A22" s="150">
        <v>3</v>
      </c>
      <c r="B22" s="58" t="s">
        <v>599</v>
      </c>
      <c r="C22" s="13" t="s">
        <v>44</v>
      </c>
      <c r="D22" s="51" t="s">
        <v>45</v>
      </c>
      <c r="E22" s="133">
        <v>15000</v>
      </c>
      <c r="F22" s="61">
        <v>15000</v>
      </c>
      <c r="G22" s="133">
        <v>15000</v>
      </c>
      <c r="H22" s="133">
        <v>15000</v>
      </c>
      <c r="I22" s="315" t="s">
        <v>264</v>
      </c>
      <c r="J22" s="44" t="s">
        <v>41</v>
      </c>
      <c r="K22" s="150" t="s">
        <v>9</v>
      </c>
    </row>
    <row r="23" spans="1:11" s="20" customFormat="1" ht="18.75">
      <c r="A23" s="152"/>
      <c r="B23" s="12" t="s">
        <v>600</v>
      </c>
      <c r="C23" s="10" t="s">
        <v>47</v>
      </c>
      <c r="D23" s="92" t="s">
        <v>46</v>
      </c>
      <c r="E23" s="83"/>
      <c r="F23" s="12"/>
      <c r="G23" s="10"/>
      <c r="H23" s="10"/>
      <c r="I23" s="10" t="s">
        <v>262</v>
      </c>
      <c r="J23" s="92" t="s">
        <v>307</v>
      </c>
      <c r="K23" s="152"/>
    </row>
    <row r="27" spans="1:11" ht="18.75">
      <c r="A27" s="793" t="s">
        <v>854</v>
      </c>
      <c r="B27" s="793"/>
      <c r="C27" s="793"/>
      <c r="D27" s="793"/>
      <c r="E27" s="793"/>
      <c r="F27" s="793"/>
      <c r="G27" s="793"/>
      <c r="H27" s="793"/>
      <c r="I27" s="793"/>
      <c r="J27" s="793"/>
      <c r="K27" s="793"/>
    </row>
    <row r="30" spans="10:11" ht="18.75">
      <c r="J30" s="371" t="s">
        <v>689</v>
      </c>
      <c r="K30" s="56"/>
    </row>
    <row r="31" spans="1:11" ht="18.75">
      <c r="A31" s="788" t="s">
        <v>222</v>
      </c>
      <c r="B31" s="788"/>
      <c r="C31" s="788"/>
      <c r="D31" s="788"/>
      <c r="E31" s="788"/>
      <c r="F31" s="788"/>
      <c r="G31" s="788"/>
      <c r="H31" s="788"/>
      <c r="I31" s="788"/>
      <c r="J31" s="788"/>
      <c r="K31" s="788"/>
    </row>
    <row r="32" spans="1:11" ht="18.75">
      <c r="A32" s="788" t="s">
        <v>755</v>
      </c>
      <c r="B32" s="788"/>
      <c r="C32" s="788"/>
      <c r="D32" s="788"/>
      <c r="E32" s="788"/>
      <c r="F32" s="788"/>
      <c r="G32" s="788"/>
      <c r="H32" s="788"/>
      <c r="I32" s="788"/>
      <c r="J32" s="788"/>
      <c r="K32" s="788"/>
    </row>
    <row r="33" spans="1:11" ht="18.75">
      <c r="A33" s="788" t="s">
        <v>690</v>
      </c>
      <c r="B33" s="788"/>
      <c r="C33" s="788"/>
      <c r="D33" s="788"/>
      <c r="E33" s="788"/>
      <c r="F33" s="788"/>
      <c r="G33" s="788"/>
      <c r="H33" s="788"/>
      <c r="I33" s="788"/>
      <c r="J33" s="788"/>
      <c r="K33" s="788"/>
    </row>
    <row r="34" spans="1:11" ht="18.75">
      <c r="A34" s="788" t="s">
        <v>223</v>
      </c>
      <c r="B34" s="788"/>
      <c r="C34" s="788"/>
      <c r="D34" s="788"/>
      <c r="E34" s="788"/>
      <c r="F34" s="788"/>
      <c r="G34" s="788"/>
      <c r="H34" s="788"/>
      <c r="I34" s="788"/>
      <c r="J34" s="788"/>
      <c r="K34" s="788"/>
    </row>
    <row r="35" spans="1:11" s="66" customFormat="1" ht="18.75">
      <c r="A35" s="789" t="s">
        <v>807</v>
      </c>
      <c r="B35" s="789"/>
      <c r="C35" s="789"/>
      <c r="D35" s="789"/>
      <c r="E35" s="789"/>
      <c r="F35" s="789"/>
      <c r="G35" s="789"/>
      <c r="H35" s="789"/>
      <c r="I35" s="789"/>
      <c r="J35" s="789"/>
      <c r="K35" s="789"/>
    </row>
    <row r="36" spans="1:11" s="89" customFormat="1" ht="18.75">
      <c r="A36" s="789" t="s">
        <v>679</v>
      </c>
      <c r="B36" s="789"/>
      <c r="C36" s="789"/>
      <c r="D36" s="789"/>
      <c r="E36" s="789"/>
      <c r="F36" s="789"/>
      <c r="G36" s="789"/>
      <c r="H36" s="789"/>
      <c r="I36" s="789"/>
      <c r="J36" s="789"/>
      <c r="K36" s="789"/>
    </row>
    <row r="37" spans="1:11" s="22" customFormat="1" ht="18.75">
      <c r="A37" s="66" t="s">
        <v>699</v>
      </c>
      <c r="B37" s="2"/>
      <c r="C37" s="2"/>
      <c r="D37" s="3"/>
      <c r="E37" s="3"/>
      <c r="F37" s="3"/>
      <c r="G37" s="3"/>
      <c r="H37" s="3"/>
      <c r="J37" s="3"/>
      <c r="K37" s="57"/>
    </row>
    <row r="38" spans="1:11" s="22" customFormat="1" ht="18.75">
      <c r="A38" s="812" t="s">
        <v>694</v>
      </c>
      <c r="B38" s="812"/>
      <c r="C38" s="812"/>
      <c r="D38" s="812"/>
      <c r="E38" s="2"/>
      <c r="F38" s="2"/>
      <c r="G38" s="2"/>
      <c r="H38" s="2"/>
      <c r="I38" s="12"/>
      <c r="J38" s="2"/>
      <c r="K38" s="2"/>
    </row>
    <row r="39" spans="1:11" s="20" customFormat="1" ht="18.75">
      <c r="A39" s="779" t="s">
        <v>0</v>
      </c>
      <c r="B39" s="779" t="s">
        <v>1</v>
      </c>
      <c r="C39" s="779" t="s">
        <v>2</v>
      </c>
      <c r="D39" s="67" t="s">
        <v>3</v>
      </c>
      <c r="E39" s="782" t="s">
        <v>4</v>
      </c>
      <c r="F39" s="783"/>
      <c r="G39" s="783"/>
      <c r="H39" s="784"/>
      <c r="I39" s="67" t="s">
        <v>224</v>
      </c>
      <c r="J39" s="68" t="s">
        <v>709</v>
      </c>
      <c r="K39" s="794" t="s">
        <v>473</v>
      </c>
    </row>
    <row r="40" spans="1:11" s="20" customFormat="1" ht="18.75">
      <c r="A40" s="780"/>
      <c r="B40" s="780"/>
      <c r="C40" s="780"/>
      <c r="D40" s="69" t="s">
        <v>6</v>
      </c>
      <c r="E40" s="70">
        <v>2561</v>
      </c>
      <c r="F40" s="67">
        <v>2562</v>
      </c>
      <c r="G40" s="71">
        <v>2563</v>
      </c>
      <c r="H40" s="71">
        <v>2564</v>
      </c>
      <c r="I40" s="69" t="s">
        <v>225</v>
      </c>
      <c r="J40" s="313" t="s">
        <v>7</v>
      </c>
      <c r="K40" s="795"/>
    </row>
    <row r="41" spans="1:11" s="20" customFormat="1" ht="18.75">
      <c r="A41" s="781"/>
      <c r="B41" s="781"/>
      <c r="C41" s="781"/>
      <c r="D41" s="73"/>
      <c r="E41" s="74" t="s">
        <v>8</v>
      </c>
      <c r="F41" s="75" t="s">
        <v>8</v>
      </c>
      <c r="G41" s="76" t="s">
        <v>8</v>
      </c>
      <c r="H41" s="76" t="s">
        <v>8</v>
      </c>
      <c r="I41" s="75"/>
      <c r="J41" s="77"/>
      <c r="K41" s="796"/>
    </row>
    <row r="42" spans="1:11" s="20" customFormat="1" ht="18.75">
      <c r="A42" s="151">
        <v>1</v>
      </c>
      <c r="B42" s="2" t="s">
        <v>520</v>
      </c>
      <c r="C42" s="17" t="s">
        <v>38</v>
      </c>
      <c r="D42" s="151" t="s">
        <v>41</v>
      </c>
      <c r="E42" s="33">
        <v>30000</v>
      </c>
      <c r="F42" s="50">
        <v>30000</v>
      </c>
      <c r="G42" s="33">
        <v>30000</v>
      </c>
      <c r="H42" s="33">
        <v>30000</v>
      </c>
      <c r="I42" s="33" t="s">
        <v>262</v>
      </c>
      <c r="J42" s="45" t="s">
        <v>41</v>
      </c>
      <c r="K42" s="151" t="s">
        <v>319</v>
      </c>
    </row>
    <row r="43" spans="1:11" s="20" customFormat="1" ht="18.75">
      <c r="A43" s="151"/>
      <c r="B43" s="2" t="s">
        <v>521</v>
      </c>
      <c r="C43" s="17" t="s">
        <v>39</v>
      </c>
      <c r="D43" s="14" t="s">
        <v>42</v>
      </c>
      <c r="E43" s="32"/>
      <c r="G43" s="17"/>
      <c r="H43" s="17"/>
      <c r="I43" s="17"/>
      <c r="J43" s="293" t="s">
        <v>42</v>
      </c>
      <c r="K43" s="151"/>
    </row>
    <row r="44" spans="1:11" s="20" customFormat="1" ht="18.75">
      <c r="A44" s="151"/>
      <c r="B44" s="37"/>
      <c r="C44" s="17" t="s">
        <v>40</v>
      </c>
      <c r="D44" s="7" t="s">
        <v>43</v>
      </c>
      <c r="E44" s="33"/>
      <c r="F44" s="50"/>
      <c r="G44" s="33"/>
      <c r="H44" s="33"/>
      <c r="I44" s="41"/>
      <c r="J44" s="86" t="s">
        <v>43</v>
      </c>
      <c r="K44" s="151"/>
    </row>
    <row r="45" spans="1:11" s="20" customFormat="1" ht="18.75">
      <c r="A45" s="152"/>
      <c r="B45" s="340"/>
      <c r="C45" s="10"/>
      <c r="D45" s="318"/>
      <c r="E45" s="152"/>
      <c r="F45" s="12"/>
      <c r="G45" s="10"/>
      <c r="H45" s="10"/>
      <c r="I45" s="25"/>
      <c r="J45" s="12"/>
      <c r="K45" s="152"/>
    </row>
    <row r="46" spans="1:11" s="20" customFormat="1" ht="18.75">
      <c r="A46" s="331"/>
      <c r="B46" s="327"/>
      <c r="D46" s="331"/>
      <c r="E46" s="331"/>
      <c r="K46" s="331"/>
    </row>
    <row r="47" spans="1:11" s="20" customFormat="1" ht="18.75">
      <c r="A47" s="331"/>
      <c r="B47" s="327"/>
      <c r="D47" s="331"/>
      <c r="E47" s="331"/>
      <c r="K47" s="331"/>
    </row>
    <row r="48" spans="1:11" s="20" customFormat="1" ht="18.75">
      <c r="A48" s="331"/>
      <c r="B48" s="327"/>
      <c r="D48" s="331"/>
      <c r="E48" s="331"/>
      <c r="K48" s="331"/>
    </row>
    <row r="49" spans="1:11" s="20" customFormat="1" ht="18.75">
      <c r="A49" s="331"/>
      <c r="B49" s="327"/>
      <c r="D49" s="331"/>
      <c r="E49" s="331"/>
      <c r="K49" s="331"/>
    </row>
    <row r="50" spans="1:11" s="20" customFormat="1" ht="18.75">
      <c r="A50" s="331"/>
      <c r="B50" s="327"/>
      <c r="D50" s="331"/>
      <c r="E50" s="331"/>
      <c r="K50" s="331"/>
    </row>
    <row r="51" spans="1:11" s="20" customFormat="1" ht="18.75">
      <c r="A51" s="331"/>
      <c r="B51" s="327"/>
      <c r="D51" s="331"/>
      <c r="E51" s="331"/>
      <c r="K51" s="331"/>
    </row>
    <row r="52" spans="1:11" s="20" customFormat="1" ht="18.75">
      <c r="A52" s="331"/>
      <c r="B52" s="327"/>
      <c r="D52" s="331"/>
      <c r="E52" s="331"/>
      <c r="K52" s="331"/>
    </row>
    <row r="53" spans="1:11" s="20" customFormat="1" ht="18.75">
      <c r="A53" s="331"/>
      <c r="B53" s="327"/>
      <c r="D53" s="331"/>
      <c r="E53" s="331"/>
      <c r="K53" s="331"/>
    </row>
    <row r="54" spans="1:11" ht="18.75">
      <c r="A54" s="793" t="s">
        <v>769</v>
      </c>
      <c r="B54" s="793"/>
      <c r="C54" s="793"/>
      <c r="D54" s="793"/>
      <c r="E54" s="793"/>
      <c r="F54" s="793"/>
      <c r="G54" s="793"/>
      <c r="H54" s="793"/>
      <c r="I54" s="793"/>
      <c r="J54" s="793"/>
      <c r="K54" s="793"/>
    </row>
    <row r="55" spans="1:11" s="20" customFormat="1" ht="18.75">
      <c r="A55" s="331"/>
      <c r="B55" s="327"/>
      <c r="D55" s="331"/>
      <c r="E55" s="331"/>
      <c r="K55" s="331"/>
    </row>
    <row r="56" spans="1:11" s="20" customFormat="1" ht="18.75">
      <c r="A56" s="331"/>
      <c r="B56" s="327"/>
      <c r="D56" s="331"/>
      <c r="E56" s="331"/>
      <c r="K56" s="331"/>
    </row>
    <row r="58" spans="10:11" ht="18.75">
      <c r="J58" s="371" t="s">
        <v>689</v>
      </c>
      <c r="K58" s="56"/>
    </row>
    <row r="59" spans="1:11" ht="18.75">
      <c r="A59" s="788" t="s">
        <v>222</v>
      </c>
      <c r="B59" s="788"/>
      <c r="C59" s="788"/>
      <c r="D59" s="788"/>
      <c r="E59" s="788"/>
      <c r="F59" s="788"/>
      <c r="G59" s="788"/>
      <c r="H59" s="788"/>
      <c r="I59" s="788"/>
      <c r="J59" s="788"/>
      <c r="K59" s="788"/>
    </row>
    <row r="60" spans="1:11" ht="18.75">
      <c r="A60" s="788" t="s">
        <v>755</v>
      </c>
      <c r="B60" s="788"/>
      <c r="C60" s="788"/>
      <c r="D60" s="788"/>
      <c r="E60" s="788"/>
      <c r="F60" s="788"/>
      <c r="G60" s="788"/>
      <c r="H60" s="788"/>
      <c r="I60" s="788"/>
      <c r="J60" s="788"/>
      <c r="K60" s="788"/>
    </row>
    <row r="61" spans="1:11" ht="18.75">
      <c r="A61" s="788" t="s">
        <v>690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</row>
    <row r="62" spans="1:11" ht="18.75">
      <c r="A62" s="788" t="s">
        <v>223</v>
      </c>
      <c r="B62" s="788"/>
      <c r="C62" s="788"/>
      <c r="D62" s="788"/>
      <c r="E62" s="788"/>
      <c r="F62" s="788"/>
      <c r="G62" s="788"/>
      <c r="H62" s="788"/>
      <c r="I62" s="788"/>
      <c r="J62" s="788"/>
      <c r="K62" s="788"/>
    </row>
    <row r="63" spans="1:11" s="66" customFormat="1" ht="18.75">
      <c r="A63" s="789" t="s">
        <v>807</v>
      </c>
      <c r="B63" s="789"/>
      <c r="C63" s="789"/>
      <c r="D63" s="789"/>
      <c r="E63" s="789"/>
      <c r="F63" s="789"/>
      <c r="G63" s="789"/>
      <c r="H63" s="789"/>
      <c r="I63" s="789"/>
      <c r="J63" s="789"/>
      <c r="K63" s="789"/>
    </row>
    <row r="64" spans="1:11" s="89" customFormat="1" ht="18.75">
      <c r="A64" s="789" t="s">
        <v>679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</row>
    <row r="65" spans="1:11" s="22" customFormat="1" ht="18.75">
      <c r="A65" s="66" t="s">
        <v>699</v>
      </c>
      <c r="B65" s="2"/>
      <c r="C65" s="2"/>
      <c r="D65" s="3"/>
      <c r="E65" s="3"/>
      <c r="F65" s="3"/>
      <c r="G65" s="3"/>
      <c r="H65" s="3"/>
      <c r="J65" s="3"/>
      <c r="K65" s="57"/>
    </row>
    <row r="66" spans="1:11" s="22" customFormat="1" ht="18.75">
      <c r="A66" s="812" t="s">
        <v>695</v>
      </c>
      <c r="B66" s="812"/>
      <c r="C66" s="812"/>
      <c r="D66" s="812"/>
      <c r="E66" s="2"/>
      <c r="F66" s="2"/>
      <c r="G66" s="2"/>
      <c r="H66" s="2"/>
      <c r="I66" s="12"/>
      <c r="J66" s="2"/>
      <c r="K66" s="2"/>
    </row>
    <row r="67" spans="1:11" s="20" customFormat="1" ht="18.75">
      <c r="A67" s="779" t="s">
        <v>0</v>
      </c>
      <c r="B67" s="779" t="s">
        <v>1</v>
      </c>
      <c r="C67" s="779" t="s">
        <v>2</v>
      </c>
      <c r="D67" s="67" t="s">
        <v>3</v>
      </c>
      <c r="E67" s="782" t="s">
        <v>4</v>
      </c>
      <c r="F67" s="783"/>
      <c r="G67" s="783"/>
      <c r="H67" s="784"/>
      <c r="I67" s="67" t="s">
        <v>224</v>
      </c>
      <c r="J67" s="68" t="s">
        <v>709</v>
      </c>
      <c r="K67" s="794" t="s">
        <v>473</v>
      </c>
    </row>
    <row r="68" spans="1:11" s="20" customFormat="1" ht="18.75">
      <c r="A68" s="780"/>
      <c r="B68" s="780"/>
      <c r="C68" s="780"/>
      <c r="D68" s="69" t="s">
        <v>6</v>
      </c>
      <c r="E68" s="70">
        <v>2561</v>
      </c>
      <c r="F68" s="67">
        <v>2562</v>
      </c>
      <c r="G68" s="71">
        <v>2563</v>
      </c>
      <c r="H68" s="71">
        <v>2564</v>
      </c>
      <c r="I68" s="69" t="s">
        <v>225</v>
      </c>
      <c r="J68" s="313" t="s">
        <v>7</v>
      </c>
      <c r="K68" s="795"/>
    </row>
    <row r="69" spans="1:11" s="20" customFormat="1" ht="18.75">
      <c r="A69" s="781"/>
      <c r="B69" s="781"/>
      <c r="C69" s="781"/>
      <c r="D69" s="73"/>
      <c r="E69" s="74" t="s">
        <v>8</v>
      </c>
      <c r="F69" s="75" t="s">
        <v>8</v>
      </c>
      <c r="G69" s="76" t="s">
        <v>8</v>
      </c>
      <c r="H69" s="76" t="s">
        <v>8</v>
      </c>
      <c r="I69" s="75"/>
      <c r="J69" s="77"/>
      <c r="K69" s="796"/>
    </row>
    <row r="70" spans="1:11" s="22" customFormat="1" ht="18.75">
      <c r="A70" s="150">
        <v>1</v>
      </c>
      <c r="B70" s="58" t="s">
        <v>538</v>
      </c>
      <c r="C70" s="79" t="s">
        <v>283</v>
      </c>
      <c r="D70" s="62" t="s">
        <v>177</v>
      </c>
      <c r="E70" s="78">
        <v>40000</v>
      </c>
      <c r="F70" s="60">
        <v>40000</v>
      </c>
      <c r="G70" s="78">
        <v>40000</v>
      </c>
      <c r="H70" s="78">
        <v>40000</v>
      </c>
      <c r="I70" s="133" t="s">
        <v>262</v>
      </c>
      <c r="J70" s="58" t="s">
        <v>20</v>
      </c>
      <c r="K70" s="150" t="s">
        <v>319</v>
      </c>
    </row>
    <row r="71" spans="1:11" s="22" customFormat="1" ht="18.75">
      <c r="A71" s="151"/>
      <c r="B71" s="20" t="s">
        <v>539</v>
      </c>
      <c r="C71" s="17" t="s">
        <v>186</v>
      </c>
      <c r="D71" s="20" t="s">
        <v>178</v>
      </c>
      <c r="E71" s="33"/>
      <c r="F71" s="50"/>
      <c r="G71" s="33"/>
      <c r="H71" s="50"/>
      <c r="I71" s="17"/>
      <c r="J71" s="20" t="s">
        <v>453</v>
      </c>
      <c r="K71" s="151"/>
    </row>
    <row r="72" spans="1:11" s="22" customFormat="1" ht="18.75">
      <c r="A72" s="151"/>
      <c r="B72" s="20" t="s">
        <v>544</v>
      </c>
      <c r="C72" s="17"/>
      <c r="D72" s="20"/>
      <c r="E72" s="33"/>
      <c r="F72" s="50"/>
      <c r="G72" s="33"/>
      <c r="H72" s="50"/>
      <c r="I72" s="17"/>
      <c r="J72" s="20"/>
      <c r="K72" s="151"/>
    </row>
    <row r="73" spans="1:11" s="22" customFormat="1" ht="18.75">
      <c r="A73" s="152"/>
      <c r="B73" s="12" t="s">
        <v>545</v>
      </c>
      <c r="C73" s="10"/>
      <c r="D73" s="12"/>
      <c r="E73" s="81"/>
      <c r="F73" s="149"/>
      <c r="G73" s="81"/>
      <c r="H73" s="149"/>
      <c r="I73" s="10"/>
      <c r="J73" s="12"/>
      <c r="K73" s="152"/>
    </row>
    <row r="74" spans="1:11" s="22" customFormat="1" ht="18.75">
      <c r="A74" s="150">
        <v>2</v>
      </c>
      <c r="B74" s="58" t="s">
        <v>538</v>
      </c>
      <c r="C74" s="79" t="s">
        <v>179</v>
      </c>
      <c r="D74" s="62" t="s">
        <v>177</v>
      </c>
      <c r="E74" s="133">
        <v>30000</v>
      </c>
      <c r="F74" s="300">
        <v>30000</v>
      </c>
      <c r="G74" s="133">
        <v>30000</v>
      </c>
      <c r="H74" s="133">
        <v>30000</v>
      </c>
      <c r="I74" s="133" t="s">
        <v>262</v>
      </c>
      <c r="J74" s="42" t="s">
        <v>57</v>
      </c>
      <c r="K74" s="150" t="s">
        <v>319</v>
      </c>
    </row>
    <row r="75" spans="1:11" s="22" customFormat="1" ht="18.75">
      <c r="A75" s="151"/>
      <c r="B75" s="20" t="s">
        <v>540</v>
      </c>
      <c r="C75" s="17" t="s">
        <v>277</v>
      </c>
      <c r="D75" s="17" t="s">
        <v>278</v>
      </c>
      <c r="E75" s="32"/>
      <c r="F75" s="20"/>
      <c r="G75" s="17"/>
      <c r="H75" s="17"/>
      <c r="I75" s="17"/>
      <c r="J75" s="20" t="s">
        <v>58</v>
      </c>
      <c r="K75" s="17"/>
    </row>
    <row r="76" spans="1:11" s="22" customFormat="1" ht="18.75">
      <c r="A76" s="151"/>
      <c r="B76" s="20" t="s">
        <v>836</v>
      </c>
      <c r="C76" s="17" t="s">
        <v>279</v>
      </c>
      <c r="D76" s="14"/>
      <c r="E76" s="32"/>
      <c r="F76" s="20"/>
      <c r="G76" s="17"/>
      <c r="H76" s="17"/>
      <c r="I76" s="17"/>
      <c r="J76" s="14"/>
      <c r="K76" s="151"/>
    </row>
    <row r="77" spans="1:11" s="22" customFormat="1" ht="18.75">
      <c r="A77" s="151"/>
      <c r="B77" s="20" t="s">
        <v>187</v>
      </c>
      <c r="C77" s="17"/>
      <c r="D77" s="331"/>
      <c r="E77" s="32"/>
      <c r="F77" s="20"/>
      <c r="G77" s="17"/>
      <c r="H77" s="17"/>
      <c r="I77" s="17"/>
      <c r="J77" s="331"/>
      <c r="K77" s="151"/>
    </row>
    <row r="78" spans="1:11" s="22" customFormat="1" ht="18.75">
      <c r="A78" s="152"/>
      <c r="B78" s="12"/>
      <c r="C78" s="10"/>
      <c r="D78" s="24"/>
      <c r="E78" s="83"/>
      <c r="F78" s="12"/>
      <c r="G78" s="10"/>
      <c r="H78" s="10"/>
      <c r="I78" s="10"/>
      <c r="J78" s="24"/>
      <c r="K78" s="152"/>
    </row>
    <row r="79" spans="1:11" ht="18.75">
      <c r="A79" s="150">
        <v>3</v>
      </c>
      <c r="B79" s="2" t="s">
        <v>696</v>
      </c>
      <c r="C79" s="13" t="s">
        <v>230</v>
      </c>
      <c r="D79" s="14" t="s">
        <v>232</v>
      </c>
      <c r="E79" s="341">
        <v>1500000</v>
      </c>
      <c r="F79" s="342">
        <v>1500000</v>
      </c>
      <c r="G79" s="341">
        <v>1500000</v>
      </c>
      <c r="H79" s="341">
        <v>1500000</v>
      </c>
      <c r="I79" s="296" t="s">
        <v>226</v>
      </c>
      <c r="J79" s="2" t="s">
        <v>123</v>
      </c>
      <c r="K79" s="151" t="s">
        <v>319</v>
      </c>
    </row>
    <row r="80" spans="1:11" ht="18.75">
      <c r="A80" s="151"/>
      <c r="B80" s="2" t="s">
        <v>697</v>
      </c>
      <c r="C80" s="17" t="s">
        <v>229</v>
      </c>
      <c r="D80" s="14" t="s">
        <v>231</v>
      </c>
      <c r="E80" s="17"/>
      <c r="G80" s="17"/>
      <c r="H80" s="17"/>
      <c r="I80" s="151" t="s">
        <v>227</v>
      </c>
      <c r="J80" s="2" t="s">
        <v>124</v>
      </c>
      <c r="K80" s="17"/>
    </row>
    <row r="81" spans="1:11" ht="18.75">
      <c r="A81" s="151"/>
      <c r="B81" s="20" t="s">
        <v>698</v>
      </c>
      <c r="C81" s="17"/>
      <c r="D81" s="331"/>
      <c r="E81" s="17"/>
      <c r="F81" s="20"/>
      <c r="G81" s="17"/>
      <c r="H81" s="17"/>
      <c r="I81" s="151" t="s">
        <v>228</v>
      </c>
      <c r="J81" s="20"/>
      <c r="K81" s="17"/>
    </row>
    <row r="82" spans="1:11" ht="18.75">
      <c r="A82" s="152"/>
      <c r="B82" s="12" t="s">
        <v>187</v>
      </c>
      <c r="C82" s="10"/>
      <c r="D82" s="24"/>
      <c r="E82" s="10"/>
      <c r="F82" s="12"/>
      <c r="G82" s="10"/>
      <c r="H82" s="10"/>
      <c r="I82" s="152"/>
      <c r="J82" s="12"/>
      <c r="K82" s="10"/>
    </row>
    <row r="83" spans="1:11" s="22" customFormat="1" ht="18.75">
      <c r="A83" s="331"/>
      <c r="B83" s="20"/>
      <c r="C83" s="20"/>
      <c r="D83" s="331"/>
      <c r="E83" s="86"/>
      <c r="F83" s="20"/>
      <c r="G83" s="20"/>
      <c r="H83" s="20"/>
      <c r="I83" s="20"/>
      <c r="J83" s="331"/>
      <c r="K83" s="331"/>
    </row>
    <row r="84" spans="1:11" ht="18.75">
      <c r="A84" s="793" t="s">
        <v>770</v>
      </c>
      <c r="B84" s="793"/>
      <c r="C84" s="793"/>
      <c r="D84" s="793"/>
      <c r="E84" s="793"/>
      <c r="F84" s="793"/>
      <c r="G84" s="793"/>
      <c r="H84" s="793"/>
      <c r="I84" s="793"/>
      <c r="J84" s="793"/>
      <c r="K84" s="793"/>
    </row>
    <row r="86" spans="1:11" ht="18.75">
      <c r="A86" s="20"/>
      <c r="B86" s="20"/>
      <c r="C86" s="20"/>
      <c r="D86" s="20"/>
      <c r="E86" s="20"/>
      <c r="F86" s="20"/>
      <c r="G86" s="20"/>
      <c r="H86" s="20"/>
      <c r="I86" s="20"/>
      <c r="J86" s="371" t="s">
        <v>689</v>
      </c>
      <c r="K86" s="57"/>
    </row>
    <row r="87" spans="1:11" ht="18.75">
      <c r="A87" s="788" t="s">
        <v>222</v>
      </c>
      <c r="B87" s="788"/>
      <c r="C87" s="788"/>
      <c r="D87" s="788"/>
      <c r="E87" s="788"/>
      <c r="F87" s="788"/>
      <c r="G87" s="788"/>
      <c r="H87" s="788"/>
      <c r="I87" s="788"/>
      <c r="J87" s="788"/>
      <c r="K87" s="788"/>
    </row>
    <row r="88" spans="1:11" ht="18.75">
      <c r="A88" s="788" t="s">
        <v>755</v>
      </c>
      <c r="B88" s="788"/>
      <c r="C88" s="788"/>
      <c r="D88" s="788"/>
      <c r="E88" s="788"/>
      <c r="F88" s="788"/>
      <c r="G88" s="788"/>
      <c r="H88" s="788"/>
      <c r="I88" s="788"/>
      <c r="J88" s="788"/>
      <c r="K88" s="788"/>
    </row>
    <row r="89" spans="1:11" ht="18.75">
      <c r="A89" s="788" t="s">
        <v>690</v>
      </c>
      <c r="B89" s="788"/>
      <c r="C89" s="788"/>
      <c r="D89" s="788"/>
      <c r="E89" s="788"/>
      <c r="F89" s="788"/>
      <c r="G89" s="788"/>
      <c r="H89" s="788"/>
      <c r="I89" s="788"/>
      <c r="J89" s="788"/>
      <c r="K89" s="788"/>
    </row>
    <row r="90" spans="1:11" ht="18.75">
      <c r="A90" s="788" t="s">
        <v>223</v>
      </c>
      <c r="B90" s="788"/>
      <c r="C90" s="788"/>
      <c r="D90" s="788"/>
      <c r="E90" s="788"/>
      <c r="F90" s="788"/>
      <c r="G90" s="788"/>
      <c r="H90" s="788"/>
      <c r="I90" s="788"/>
      <c r="J90" s="788"/>
      <c r="K90" s="788"/>
    </row>
    <row r="91" spans="1:11" s="66" customFormat="1" ht="18.75">
      <c r="A91" s="789" t="s">
        <v>801</v>
      </c>
      <c r="B91" s="789"/>
      <c r="C91" s="789"/>
      <c r="D91" s="789"/>
      <c r="E91" s="789"/>
      <c r="F91" s="789"/>
      <c r="G91" s="789"/>
      <c r="H91" s="789"/>
      <c r="I91" s="789"/>
      <c r="J91" s="789"/>
      <c r="K91" s="789"/>
    </row>
    <row r="92" spans="1:11" s="66" customFormat="1" ht="18.75">
      <c r="A92" s="789" t="s">
        <v>681</v>
      </c>
      <c r="B92" s="789"/>
      <c r="C92" s="789"/>
      <c r="D92" s="789"/>
      <c r="E92" s="789"/>
      <c r="F92" s="789"/>
      <c r="G92" s="789"/>
      <c r="H92" s="789"/>
      <c r="I92" s="789"/>
      <c r="J92" s="789"/>
      <c r="K92" s="789"/>
    </row>
    <row r="93" spans="1:11" s="3" customFormat="1" ht="18.75">
      <c r="A93" s="1" t="s">
        <v>700</v>
      </c>
      <c r="B93" s="2"/>
      <c r="C93" s="2"/>
      <c r="K93" s="28"/>
    </row>
    <row r="94" spans="1:11" ht="18.75">
      <c r="A94" s="66" t="s">
        <v>560</v>
      </c>
      <c r="K94" s="20"/>
    </row>
    <row r="95" spans="1:11" ht="18.75">
      <c r="A95" s="779" t="s">
        <v>0</v>
      </c>
      <c r="B95" s="779" t="s">
        <v>1</v>
      </c>
      <c r="C95" s="779" t="s">
        <v>2</v>
      </c>
      <c r="D95" s="67" t="s">
        <v>3</v>
      </c>
      <c r="E95" s="782" t="s">
        <v>4</v>
      </c>
      <c r="F95" s="783"/>
      <c r="G95" s="783"/>
      <c r="H95" s="784"/>
      <c r="I95" s="67" t="s">
        <v>224</v>
      </c>
      <c r="J95" s="68" t="s">
        <v>709</v>
      </c>
      <c r="K95" s="794" t="s">
        <v>473</v>
      </c>
    </row>
    <row r="96" spans="1:11" ht="18.75">
      <c r="A96" s="780"/>
      <c r="B96" s="780"/>
      <c r="C96" s="780"/>
      <c r="D96" s="69" t="s">
        <v>6</v>
      </c>
      <c r="E96" s="70">
        <v>2561</v>
      </c>
      <c r="F96" s="67">
        <v>2562</v>
      </c>
      <c r="G96" s="71">
        <v>2563</v>
      </c>
      <c r="H96" s="71">
        <v>2564</v>
      </c>
      <c r="I96" s="69" t="s">
        <v>225</v>
      </c>
      <c r="J96" s="313" t="s">
        <v>7</v>
      </c>
      <c r="K96" s="795"/>
    </row>
    <row r="97" spans="1:11" ht="18.75">
      <c r="A97" s="781"/>
      <c r="B97" s="781"/>
      <c r="C97" s="781"/>
      <c r="D97" s="73"/>
      <c r="E97" s="74" t="s">
        <v>8</v>
      </c>
      <c r="F97" s="75" t="s">
        <v>8</v>
      </c>
      <c r="G97" s="76" t="s">
        <v>8</v>
      </c>
      <c r="H97" s="76" t="s">
        <v>8</v>
      </c>
      <c r="I97" s="75"/>
      <c r="J97" s="77"/>
      <c r="K97" s="796"/>
    </row>
    <row r="98" spans="1:11" s="94" customFormat="1" ht="18.75">
      <c r="A98" s="110">
        <v>1</v>
      </c>
      <c r="B98" s="111" t="s">
        <v>584</v>
      </c>
      <c r="C98" s="111" t="s">
        <v>216</v>
      </c>
      <c r="D98" s="255" t="s">
        <v>218</v>
      </c>
      <c r="E98" s="235">
        <v>21000</v>
      </c>
      <c r="F98" s="147">
        <v>21000</v>
      </c>
      <c r="G98" s="235">
        <v>21000</v>
      </c>
      <c r="H98" s="235">
        <v>21000</v>
      </c>
      <c r="I98" s="235" t="s">
        <v>226</v>
      </c>
      <c r="J98" s="322" t="s">
        <v>219</v>
      </c>
      <c r="K98" s="110" t="s">
        <v>9</v>
      </c>
    </row>
    <row r="99" spans="1:11" s="94" customFormat="1" ht="18.75">
      <c r="A99" s="116"/>
      <c r="B99" s="116" t="s">
        <v>585</v>
      </c>
      <c r="C99" s="116" t="s">
        <v>855</v>
      </c>
      <c r="D99" s="118"/>
      <c r="E99" s="116"/>
      <c r="F99" s="238"/>
      <c r="G99" s="116"/>
      <c r="H99" s="116"/>
      <c r="I99" s="116" t="s">
        <v>234</v>
      </c>
      <c r="J99" s="323" t="s">
        <v>220</v>
      </c>
      <c r="K99" s="116"/>
    </row>
    <row r="100" spans="1:11" s="94" customFormat="1" ht="18.75">
      <c r="A100" s="116"/>
      <c r="B100" s="116" t="s">
        <v>587</v>
      </c>
      <c r="C100" s="116" t="s">
        <v>217</v>
      </c>
      <c r="D100" s="118"/>
      <c r="E100" s="116"/>
      <c r="F100" s="238"/>
      <c r="G100" s="116"/>
      <c r="H100" s="116"/>
      <c r="I100" s="116" t="s">
        <v>254</v>
      </c>
      <c r="J100" s="323"/>
      <c r="K100" s="116"/>
    </row>
    <row r="101" spans="1:11" ht="18.75">
      <c r="A101" s="10"/>
      <c r="B101" s="10" t="s">
        <v>586</v>
      </c>
      <c r="C101" s="10"/>
      <c r="D101" s="83"/>
      <c r="E101" s="10"/>
      <c r="F101" s="25"/>
      <c r="G101" s="10"/>
      <c r="H101" s="10"/>
      <c r="I101" s="10"/>
      <c r="J101" s="25"/>
      <c r="K101" s="10"/>
    </row>
    <row r="102" spans="1:11" ht="18.75" customHeight="1">
      <c r="A102" s="150">
        <v>2</v>
      </c>
      <c r="B102" s="58" t="s">
        <v>865</v>
      </c>
      <c r="C102" s="13" t="s">
        <v>128</v>
      </c>
      <c r="D102" s="809" t="s">
        <v>130</v>
      </c>
      <c r="E102" s="15">
        <v>100000</v>
      </c>
      <c r="F102" s="54">
        <v>100000</v>
      </c>
      <c r="G102" s="15">
        <v>100000</v>
      </c>
      <c r="H102" s="15">
        <v>100000</v>
      </c>
      <c r="I102" s="295" t="s">
        <v>234</v>
      </c>
      <c r="J102" s="58" t="s">
        <v>131</v>
      </c>
      <c r="K102" s="150" t="s">
        <v>9</v>
      </c>
    </row>
    <row r="103" spans="1:11" ht="18.75">
      <c r="A103" s="17"/>
      <c r="B103" s="20" t="s">
        <v>866</v>
      </c>
      <c r="C103" s="17" t="s">
        <v>129</v>
      </c>
      <c r="D103" s="810"/>
      <c r="E103" s="17"/>
      <c r="F103" s="20"/>
      <c r="G103" s="17"/>
      <c r="H103" s="17"/>
      <c r="I103" s="151" t="s">
        <v>235</v>
      </c>
      <c r="J103" s="20" t="s">
        <v>132</v>
      </c>
      <c r="K103" s="151"/>
    </row>
    <row r="104" spans="1:11" ht="18.75">
      <c r="A104" s="10"/>
      <c r="B104" s="12" t="s">
        <v>127</v>
      </c>
      <c r="C104" s="10"/>
      <c r="D104" s="811"/>
      <c r="E104" s="10"/>
      <c r="F104" s="12"/>
      <c r="G104" s="10"/>
      <c r="H104" s="10"/>
      <c r="I104" s="152" t="s">
        <v>1</v>
      </c>
      <c r="J104" s="12" t="s">
        <v>133</v>
      </c>
      <c r="K104" s="10"/>
    </row>
    <row r="105" spans="1:11" ht="18.75">
      <c r="A105" s="20"/>
      <c r="B105" s="20"/>
      <c r="C105" s="20"/>
      <c r="D105" s="397"/>
      <c r="E105" s="20"/>
      <c r="F105" s="20"/>
      <c r="G105" s="20"/>
      <c r="H105" s="20"/>
      <c r="I105" s="331"/>
      <c r="J105" s="20"/>
      <c r="K105" s="20"/>
    </row>
    <row r="106" spans="1:11" ht="18.75">
      <c r="A106" s="20"/>
      <c r="B106" s="20"/>
      <c r="C106" s="20"/>
      <c r="D106" s="397"/>
      <c r="E106" s="20"/>
      <c r="F106" s="20"/>
      <c r="G106" s="20"/>
      <c r="H106" s="20"/>
      <c r="I106" s="331"/>
      <c r="J106" s="20"/>
      <c r="K106" s="20"/>
    </row>
    <row r="107" spans="1:11" ht="18.75">
      <c r="A107" s="20"/>
      <c r="B107" s="20"/>
      <c r="C107" s="20"/>
      <c r="D107" s="397"/>
      <c r="E107" s="20"/>
      <c r="F107" s="20"/>
      <c r="G107" s="20"/>
      <c r="H107" s="20"/>
      <c r="I107" s="331"/>
      <c r="J107" s="20"/>
      <c r="K107" s="20"/>
    </row>
    <row r="108" spans="1:11" ht="18.75">
      <c r="A108" s="20"/>
      <c r="B108" s="20"/>
      <c r="C108" s="20"/>
      <c r="D108" s="397"/>
      <c r="E108" s="20"/>
      <c r="F108" s="20"/>
      <c r="G108" s="20"/>
      <c r="H108" s="20"/>
      <c r="I108" s="331"/>
      <c r="J108" s="20"/>
      <c r="K108" s="20"/>
    </row>
    <row r="109" spans="1:11" ht="18.75">
      <c r="A109" s="20"/>
      <c r="B109" s="20"/>
      <c r="C109" s="20"/>
      <c r="D109" s="397"/>
      <c r="E109" s="20"/>
      <c r="F109" s="20"/>
      <c r="G109" s="20"/>
      <c r="H109" s="20"/>
      <c r="I109" s="331"/>
      <c r="J109" s="20"/>
      <c r="K109" s="20"/>
    </row>
    <row r="110" spans="1:11" ht="18.75">
      <c r="A110" s="20"/>
      <c r="B110" s="20"/>
      <c r="C110" s="20"/>
      <c r="D110" s="397"/>
      <c r="E110" s="20"/>
      <c r="F110" s="20"/>
      <c r="G110" s="20"/>
      <c r="H110" s="20"/>
      <c r="I110" s="331"/>
      <c r="J110" s="20"/>
      <c r="K110" s="20"/>
    </row>
    <row r="111" spans="1:11" ht="18.75">
      <c r="A111" s="20"/>
      <c r="B111" s="20"/>
      <c r="C111" s="20"/>
      <c r="D111" s="397"/>
      <c r="E111" s="20"/>
      <c r="F111" s="20"/>
      <c r="G111" s="20"/>
      <c r="H111" s="20"/>
      <c r="I111" s="331"/>
      <c r="J111" s="20"/>
      <c r="K111" s="20"/>
    </row>
    <row r="112" spans="1:11" ht="18.75">
      <c r="A112" s="728" t="s">
        <v>771</v>
      </c>
      <c r="B112" s="728"/>
      <c r="C112" s="728"/>
      <c r="D112" s="728"/>
      <c r="E112" s="728"/>
      <c r="F112" s="728"/>
      <c r="G112" s="728"/>
      <c r="H112" s="728"/>
      <c r="I112" s="728"/>
      <c r="J112" s="728"/>
      <c r="K112" s="728"/>
    </row>
    <row r="113" spans="1:11" ht="18.75">
      <c r="A113" s="20"/>
      <c r="B113" s="20"/>
      <c r="C113" s="20"/>
      <c r="D113" s="86"/>
      <c r="E113" s="20"/>
      <c r="F113" s="20"/>
      <c r="G113" s="20"/>
      <c r="H113" s="20"/>
      <c r="I113" s="20"/>
      <c r="J113" s="20"/>
      <c r="K113" s="20"/>
    </row>
    <row r="114" spans="1:11" ht="18.75">
      <c r="A114" s="20"/>
      <c r="B114" s="20"/>
      <c r="C114" s="20"/>
      <c r="D114" s="86"/>
      <c r="E114" s="20"/>
      <c r="F114" s="20"/>
      <c r="G114" s="20"/>
      <c r="H114" s="20"/>
      <c r="I114" s="20"/>
      <c r="J114" s="20"/>
      <c r="K114" s="20"/>
    </row>
    <row r="115" spans="1:11" ht="18.75">
      <c r="A115" s="20"/>
      <c r="B115" s="20"/>
      <c r="C115" s="20"/>
      <c r="D115" s="86"/>
      <c r="E115" s="20"/>
      <c r="F115" s="20"/>
      <c r="G115" s="20"/>
      <c r="H115" s="20"/>
      <c r="I115" s="20"/>
      <c r="J115" s="20"/>
      <c r="K115" s="20"/>
    </row>
    <row r="116" spans="1:11" ht="18.75">
      <c r="A116" s="20"/>
      <c r="B116" s="20"/>
      <c r="C116" s="20"/>
      <c r="D116" s="86"/>
      <c r="E116" s="20"/>
      <c r="F116" s="20"/>
      <c r="G116" s="20"/>
      <c r="H116" s="20"/>
      <c r="I116" s="20"/>
      <c r="J116" s="20"/>
      <c r="K116" s="20"/>
    </row>
    <row r="117" spans="1:11" ht="18.75">
      <c r="A117" s="20"/>
      <c r="B117" s="20"/>
      <c r="C117" s="20"/>
      <c r="D117" s="86"/>
      <c r="E117" s="20"/>
      <c r="F117" s="20"/>
      <c r="G117" s="20"/>
      <c r="H117" s="20"/>
      <c r="I117" s="20"/>
      <c r="J117" s="20"/>
      <c r="K117" s="20"/>
    </row>
  </sheetData>
  <sheetProtection/>
  <mergeCells count="51">
    <mergeCell ref="A54:K54"/>
    <mergeCell ref="A84:K84"/>
    <mergeCell ref="A112:K112"/>
    <mergeCell ref="A31:K31"/>
    <mergeCell ref="A32:K32"/>
    <mergeCell ref="A33:K33"/>
    <mergeCell ref="A34:K34"/>
    <mergeCell ref="A87:K87"/>
    <mergeCell ref="A88:K88"/>
    <mergeCell ref="A89:K89"/>
    <mergeCell ref="A90:K90"/>
    <mergeCell ref="A60:K60"/>
    <mergeCell ref="A61:K61"/>
    <mergeCell ref="A62:K62"/>
    <mergeCell ref="A63:K63"/>
    <mergeCell ref="A64:K64"/>
    <mergeCell ref="D102:D104"/>
    <mergeCell ref="A91:K91"/>
    <mergeCell ref="A92:K92"/>
    <mergeCell ref="A67:A69"/>
    <mergeCell ref="B67:B69"/>
    <mergeCell ref="C67:C69"/>
    <mergeCell ref="E67:H67"/>
    <mergeCell ref="K67:K69"/>
    <mergeCell ref="A95:A97"/>
    <mergeCell ref="B95:B97"/>
    <mergeCell ref="C95:C97"/>
    <mergeCell ref="E95:H95"/>
    <mergeCell ref="K95:K97"/>
    <mergeCell ref="A39:A41"/>
    <mergeCell ref="B39:B41"/>
    <mergeCell ref="C39:C41"/>
    <mergeCell ref="E39:H39"/>
    <mergeCell ref="K39:K41"/>
    <mergeCell ref="A66:D66"/>
    <mergeCell ref="A59:K59"/>
    <mergeCell ref="C11:C13"/>
    <mergeCell ref="E11:H11"/>
    <mergeCell ref="K11:K13"/>
    <mergeCell ref="A38:D38"/>
    <mergeCell ref="A35:K35"/>
    <mergeCell ref="A36:K36"/>
    <mergeCell ref="A27:K27"/>
    <mergeCell ref="A11:A13"/>
    <mergeCell ref="B11:B13"/>
    <mergeCell ref="A3:K3"/>
    <mergeCell ref="A4:K4"/>
    <mergeCell ref="A5:K5"/>
    <mergeCell ref="A6:K6"/>
    <mergeCell ref="A7:K7"/>
    <mergeCell ref="A8:K8"/>
  </mergeCells>
  <printOptions/>
  <pageMargins left="0" right="0" top="0.5905511811023623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2:L74"/>
  <sheetViews>
    <sheetView view="pageBreakPreview" zoomScaleNormal="110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0.8515625" style="163" customWidth="1"/>
    <col min="2" max="2" width="7.8515625" style="184" customWidth="1"/>
    <col min="3" max="3" width="11.57421875" style="163" customWidth="1"/>
    <col min="4" max="4" width="7.57421875" style="184" customWidth="1"/>
    <col min="5" max="5" width="11.57421875" style="163" customWidth="1"/>
    <col min="6" max="6" width="6.57421875" style="174" customWidth="1"/>
    <col min="7" max="7" width="11.57421875" style="175" customWidth="1"/>
    <col min="8" max="8" width="7.00390625" style="174" customWidth="1"/>
    <col min="9" max="9" width="11.7109375" style="175" customWidth="1"/>
    <col min="10" max="10" width="7.00390625" style="174" customWidth="1"/>
    <col min="11" max="11" width="11.57421875" style="163" customWidth="1"/>
    <col min="12" max="16384" width="9.00390625" style="163" customWidth="1"/>
  </cols>
  <sheetData>
    <row r="2" spans="1:11" s="223" customFormat="1" ht="20.25">
      <c r="A2" s="728" t="s">
        <v>773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</row>
    <row r="3" ht="20.25">
      <c r="I3" s="372" t="s">
        <v>747</v>
      </c>
    </row>
    <row r="4" spans="1:12" ht="26.25">
      <c r="A4" s="738" t="s">
        <v>756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162"/>
    </row>
    <row r="5" spans="1:12" ht="26.25" customHeight="1">
      <c r="A5" s="738" t="s">
        <v>326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162"/>
    </row>
    <row r="6" spans="1:12" ht="26.25" customHeight="1">
      <c r="A6" s="738" t="s">
        <v>737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162"/>
    </row>
    <row r="7" spans="1:12" ht="26.25" customHeight="1">
      <c r="A7" s="835" t="s">
        <v>688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162"/>
    </row>
    <row r="8" spans="1:12" ht="26.25" customHeight="1">
      <c r="A8" s="834" t="s">
        <v>221</v>
      </c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164"/>
    </row>
    <row r="9" spans="1:11" s="165" customFormat="1" ht="20.25">
      <c r="A9" s="729" t="s">
        <v>742</v>
      </c>
      <c r="B9" s="731" t="s">
        <v>327</v>
      </c>
      <c r="C9" s="732"/>
      <c r="D9" s="731" t="s">
        <v>332</v>
      </c>
      <c r="E9" s="732"/>
      <c r="F9" s="733" t="s">
        <v>739</v>
      </c>
      <c r="G9" s="734"/>
      <c r="H9" s="733" t="s">
        <v>738</v>
      </c>
      <c r="I9" s="734"/>
      <c r="J9" s="731" t="s">
        <v>780</v>
      </c>
      <c r="K9" s="732"/>
    </row>
    <row r="10" spans="1:11" s="165" customFormat="1" ht="23.25" customHeight="1">
      <c r="A10" s="730"/>
      <c r="B10" s="735" t="s">
        <v>328</v>
      </c>
      <c r="C10" s="179" t="s">
        <v>329</v>
      </c>
      <c r="D10" s="735" t="s">
        <v>328</v>
      </c>
      <c r="E10" s="179" t="s">
        <v>329</v>
      </c>
      <c r="F10" s="735" t="s">
        <v>328</v>
      </c>
      <c r="G10" s="179" t="s">
        <v>329</v>
      </c>
      <c r="H10" s="735" t="s">
        <v>328</v>
      </c>
      <c r="I10" s="179" t="s">
        <v>329</v>
      </c>
      <c r="J10" s="735" t="s">
        <v>328</v>
      </c>
      <c r="K10" s="179" t="s">
        <v>329</v>
      </c>
    </row>
    <row r="11" spans="1:11" s="165" customFormat="1" ht="20.25">
      <c r="A11" s="730"/>
      <c r="B11" s="737"/>
      <c r="C11" s="180" t="s">
        <v>330</v>
      </c>
      <c r="D11" s="737"/>
      <c r="E11" s="180" t="s">
        <v>330</v>
      </c>
      <c r="F11" s="737"/>
      <c r="G11" s="180" t="s">
        <v>330</v>
      </c>
      <c r="H11" s="737"/>
      <c r="I11" s="180" t="s">
        <v>330</v>
      </c>
      <c r="J11" s="737"/>
      <c r="K11" s="180" t="s">
        <v>330</v>
      </c>
    </row>
    <row r="12" spans="1:11" ht="40.5">
      <c r="A12" s="374" t="s">
        <v>748</v>
      </c>
      <c r="B12" s="261"/>
      <c r="C12" s="350"/>
      <c r="D12" s="205"/>
      <c r="E12" s="350"/>
      <c r="F12" s="351"/>
      <c r="G12" s="350"/>
      <c r="H12" s="351"/>
      <c r="I12" s="350"/>
      <c r="J12" s="351"/>
      <c r="K12" s="209"/>
    </row>
    <row r="13" spans="1:11" ht="20.25" customHeight="1">
      <c r="A13" s="219" t="s">
        <v>485</v>
      </c>
      <c r="B13" s="216">
        <v>4</v>
      </c>
      <c r="C13" s="217">
        <v>6500000</v>
      </c>
      <c r="D13" s="216">
        <v>4</v>
      </c>
      <c r="E13" s="217">
        <v>6500000</v>
      </c>
      <c r="F13" s="216">
        <v>4</v>
      </c>
      <c r="G13" s="217">
        <v>6500000</v>
      </c>
      <c r="H13" s="216">
        <v>4</v>
      </c>
      <c r="I13" s="217">
        <v>6500000</v>
      </c>
      <c r="J13" s="192">
        <f>SUM(B13+D13+F13+H13)</f>
        <v>16</v>
      </c>
      <c r="K13" s="192">
        <f>SUM(C13+E13+G13+I13)</f>
        <v>26000000</v>
      </c>
    </row>
    <row r="14" spans="1:11" s="168" customFormat="1" ht="20.25" thickBot="1">
      <c r="A14" s="213" t="s">
        <v>806</v>
      </c>
      <c r="B14" s="214">
        <f aca="true" t="shared" si="0" ref="B14:K14">SUM(B13:B13)</f>
        <v>4</v>
      </c>
      <c r="C14" s="215">
        <f t="shared" si="0"/>
        <v>6500000</v>
      </c>
      <c r="D14" s="214">
        <f t="shared" si="0"/>
        <v>4</v>
      </c>
      <c r="E14" s="215">
        <f t="shared" si="0"/>
        <v>6500000</v>
      </c>
      <c r="F14" s="214">
        <f t="shared" si="0"/>
        <v>4</v>
      </c>
      <c r="G14" s="215">
        <f t="shared" si="0"/>
        <v>6500000</v>
      </c>
      <c r="H14" s="214">
        <f t="shared" si="0"/>
        <v>4</v>
      </c>
      <c r="I14" s="215">
        <f t="shared" si="0"/>
        <v>6500000</v>
      </c>
      <c r="J14" s="214">
        <f t="shared" si="0"/>
        <v>16</v>
      </c>
      <c r="K14" s="215">
        <f t="shared" si="0"/>
        <v>26000000</v>
      </c>
    </row>
    <row r="15" spans="1:11" s="168" customFormat="1" ht="20.25" thickTop="1">
      <c r="A15" s="170"/>
      <c r="B15" s="225"/>
      <c r="C15" s="227"/>
      <c r="D15" s="225"/>
      <c r="E15" s="227"/>
      <c r="F15" s="225"/>
      <c r="G15" s="227"/>
      <c r="H15" s="225"/>
      <c r="I15" s="227"/>
      <c r="J15" s="225"/>
      <c r="K15" s="227"/>
    </row>
    <row r="16" spans="1:11" s="168" customFormat="1" ht="19.5">
      <c r="A16" s="170"/>
      <c r="B16" s="225"/>
      <c r="C16" s="227"/>
      <c r="D16" s="225"/>
      <c r="E16" s="227"/>
      <c r="F16" s="225"/>
      <c r="G16" s="227"/>
      <c r="H16" s="225"/>
      <c r="I16" s="227"/>
      <c r="J16" s="225"/>
      <c r="K16" s="227"/>
    </row>
    <row r="17" spans="1:11" s="168" customFormat="1" ht="19.5">
      <c r="A17" s="170"/>
      <c r="B17" s="225"/>
      <c r="C17" s="227"/>
      <c r="D17" s="225"/>
      <c r="E17" s="227"/>
      <c r="F17" s="225"/>
      <c r="G17" s="227"/>
      <c r="H17" s="225"/>
      <c r="I17" s="227"/>
      <c r="J17" s="225"/>
      <c r="K17" s="227"/>
    </row>
    <row r="18" spans="1:11" s="168" customFormat="1" ht="19.5">
      <c r="A18" s="170"/>
      <c r="B18" s="225"/>
      <c r="C18" s="227"/>
      <c r="D18" s="225"/>
      <c r="E18" s="227"/>
      <c r="F18" s="225"/>
      <c r="G18" s="227"/>
      <c r="H18" s="225"/>
      <c r="I18" s="227"/>
      <c r="J18" s="225"/>
      <c r="K18" s="227"/>
    </row>
    <row r="19" spans="1:11" s="168" customFormat="1" ht="19.5">
      <c r="A19" s="170"/>
      <c r="B19" s="225"/>
      <c r="C19" s="227"/>
      <c r="D19" s="225"/>
      <c r="E19" s="227"/>
      <c r="F19" s="225"/>
      <c r="G19" s="227"/>
      <c r="H19" s="225"/>
      <c r="I19" s="227"/>
      <c r="J19" s="225"/>
      <c r="K19" s="227"/>
    </row>
    <row r="20" spans="1:11" s="168" customFormat="1" ht="19.5">
      <c r="A20" s="170"/>
      <c r="B20" s="225"/>
      <c r="C20" s="227"/>
      <c r="D20" s="225"/>
      <c r="E20" s="227"/>
      <c r="F20" s="225"/>
      <c r="G20" s="227"/>
      <c r="H20" s="225"/>
      <c r="I20" s="227"/>
      <c r="J20" s="225"/>
      <c r="K20" s="227"/>
    </row>
    <row r="21" spans="1:11" s="168" customFormat="1" ht="19.5">
      <c r="A21" s="170"/>
      <c r="B21" s="225"/>
      <c r="C21" s="227"/>
      <c r="D21" s="225"/>
      <c r="E21" s="227"/>
      <c r="F21" s="225"/>
      <c r="G21" s="227"/>
      <c r="H21" s="225"/>
      <c r="I21" s="227"/>
      <c r="J21" s="225"/>
      <c r="K21" s="227"/>
    </row>
    <row r="22" spans="1:11" s="168" customFormat="1" ht="19.5">
      <c r="A22" s="170"/>
      <c r="B22" s="225"/>
      <c r="C22" s="227"/>
      <c r="D22" s="225"/>
      <c r="E22" s="227"/>
      <c r="F22" s="225"/>
      <c r="G22" s="227"/>
      <c r="H22" s="225"/>
      <c r="I22" s="227"/>
      <c r="J22" s="225"/>
      <c r="K22" s="227"/>
    </row>
    <row r="23" spans="1:11" s="168" customFormat="1" ht="19.5">
      <c r="A23" s="170"/>
      <c r="B23" s="225"/>
      <c r="C23" s="227"/>
      <c r="D23" s="225"/>
      <c r="E23" s="227"/>
      <c r="F23" s="225"/>
      <c r="G23" s="227"/>
      <c r="H23" s="225"/>
      <c r="I23" s="227"/>
      <c r="J23" s="225"/>
      <c r="K23" s="227"/>
    </row>
    <row r="24" spans="1:11" s="168" customFormat="1" ht="19.5">
      <c r="A24" s="170"/>
      <c r="B24" s="225"/>
      <c r="C24" s="227"/>
      <c r="D24" s="225"/>
      <c r="E24" s="227"/>
      <c r="F24" s="225"/>
      <c r="G24" s="227"/>
      <c r="H24" s="225"/>
      <c r="I24" s="227"/>
      <c r="J24" s="225"/>
      <c r="K24" s="227"/>
    </row>
    <row r="25" spans="1:11" s="168" customFormat="1" ht="19.5">
      <c r="A25" s="170"/>
      <c r="B25" s="225"/>
      <c r="C25" s="227"/>
      <c r="D25" s="225"/>
      <c r="E25" s="227"/>
      <c r="F25" s="225"/>
      <c r="G25" s="227"/>
      <c r="H25" s="225"/>
      <c r="I25" s="227"/>
      <c r="J25" s="225"/>
      <c r="K25" s="227"/>
    </row>
    <row r="26" spans="1:11" s="168" customFormat="1" ht="19.5">
      <c r="A26" s="170"/>
      <c r="B26" s="225"/>
      <c r="C26" s="227"/>
      <c r="D26" s="225"/>
      <c r="E26" s="227"/>
      <c r="F26" s="225"/>
      <c r="G26" s="227"/>
      <c r="H26" s="225"/>
      <c r="I26" s="227"/>
      <c r="J26" s="225"/>
      <c r="K26" s="349"/>
    </row>
    <row r="27" spans="1:11" s="168" customFormat="1" ht="19.5">
      <c r="A27" s="170"/>
      <c r="B27" s="225"/>
      <c r="C27" s="227"/>
      <c r="D27" s="225"/>
      <c r="E27" s="227"/>
      <c r="F27" s="225"/>
      <c r="G27" s="227"/>
      <c r="H27" s="225"/>
      <c r="I27" s="227"/>
      <c r="J27" s="225"/>
      <c r="K27" s="349"/>
    </row>
    <row r="28" spans="1:11" s="168" customFormat="1" ht="19.5">
      <c r="A28" s="170"/>
      <c r="B28" s="225"/>
      <c r="C28" s="227"/>
      <c r="D28" s="225"/>
      <c r="E28" s="227"/>
      <c r="F28" s="225"/>
      <c r="G28" s="227"/>
      <c r="H28" s="225"/>
      <c r="I28" s="227"/>
      <c r="J28" s="225"/>
      <c r="K28" s="349"/>
    </row>
    <row r="29" spans="1:11" s="168" customFormat="1" ht="19.5">
      <c r="A29" s="170"/>
      <c r="B29" s="225"/>
      <c r="C29" s="227"/>
      <c r="D29" s="225"/>
      <c r="E29" s="227"/>
      <c r="F29" s="225"/>
      <c r="G29" s="227"/>
      <c r="H29" s="225"/>
      <c r="I29" s="227"/>
      <c r="J29" s="225"/>
      <c r="K29" s="349"/>
    </row>
    <row r="30" spans="1:11" s="168" customFormat="1" ht="19.5">
      <c r="A30" s="170"/>
      <c r="B30" s="225"/>
      <c r="C30" s="227"/>
      <c r="D30" s="225"/>
      <c r="E30" s="227"/>
      <c r="F30" s="225"/>
      <c r="G30" s="227"/>
      <c r="H30" s="225"/>
      <c r="I30" s="227"/>
      <c r="J30" s="225"/>
      <c r="K30" s="349"/>
    </row>
    <row r="31" spans="1:11" s="168" customFormat="1" ht="19.5">
      <c r="A31" s="170"/>
      <c r="B31" s="225"/>
      <c r="C31" s="227"/>
      <c r="D31" s="225"/>
      <c r="E31" s="227"/>
      <c r="F31" s="225"/>
      <c r="G31" s="227"/>
      <c r="H31" s="225"/>
      <c r="I31" s="227"/>
      <c r="J31" s="225"/>
      <c r="K31" s="349"/>
    </row>
    <row r="32" spans="1:11" s="168" customFormat="1" ht="19.5">
      <c r="A32" s="170"/>
      <c r="B32" s="225"/>
      <c r="C32" s="227"/>
      <c r="D32" s="225"/>
      <c r="E32" s="227"/>
      <c r="F32" s="225"/>
      <c r="G32" s="227"/>
      <c r="H32" s="225"/>
      <c r="I32" s="227"/>
      <c r="J32" s="225"/>
      <c r="K32" s="349"/>
    </row>
    <row r="33" spans="1:11" s="168" customFormat="1" ht="19.5">
      <c r="A33" s="170"/>
      <c r="B33" s="225"/>
      <c r="C33" s="227"/>
      <c r="D33" s="225"/>
      <c r="E33" s="227"/>
      <c r="F33" s="225"/>
      <c r="G33" s="227"/>
      <c r="H33" s="225"/>
      <c r="I33" s="227"/>
      <c r="J33" s="225"/>
      <c r="K33" s="349"/>
    </row>
    <row r="34" spans="1:11" s="168" customFormat="1" ht="19.5">
      <c r="A34" s="170"/>
      <c r="B34" s="171"/>
      <c r="C34" s="172"/>
      <c r="D34" s="171"/>
      <c r="E34" s="172"/>
      <c r="F34" s="171"/>
      <c r="G34" s="173"/>
      <c r="H34" s="171"/>
      <c r="I34" s="173"/>
      <c r="J34" s="171"/>
      <c r="K34" s="172"/>
    </row>
    <row r="35" spans="1:11" s="168" customFormat="1" ht="19.5">
      <c r="A35" s="170"/>
      <c r="B35" s="171"/>
      <c r="C35" s="172"/>
      <c r="D35" s="171"/>
      <c r="E35" s="172"/>
      <c r="F35" s="171"/>
      <c r="G35" s="173"/>
      <c r="H35" s="171"/>
      <c r="I35" s="173"/>
      <c r="J35" s="171"/>
      <c r="K35" s="172"/>
    </row>
    <row r="36" spans="1:11" s="168" customFormat="1" ht="19.5">
      <c r="A36" s="170"/>
      <c r="B36" s="171"/>
      <c r="C36" s="172"/>
      <c r="D36" s="171"/>
      <c r="E36" s="172"/>
      <c r="F36" s="171"/>
      <c r="G36" s="173"/>
      <c r="H36" s="171"/>
      <c r="I36" s="173"/>
      <c r="J36" s="171"/>
      <c r="K36" s="172"/>
    </row>
    <row r="37" spans="1:11" s="168" customFormat="1" ht="19.5">
      <c r="A37" s="170"/>
      <c r="B37" s="171"/>
      <c r="C37" s="172"/>
      <c r="D37" s="171"/>
      <c r="E37" s="172"/>
      <c r="F37" s="171"/>
      <c r="G37" s="173"/>
      <c r="H37" s="171"/>
      <c r="I37" s="173"/>
      <c r="J37" s="171"/>
      <c r="K37" s="172"/>
    </row>
    <row r="38" spans="1:11" s="168" customFormat="1" ht="19.5">
      <c r="A38" s="170"/>
      <c r="B38" s="171"/>
      <c r="C38" s="172"/>
      <c r="D38" s="171"/>
      <c r="E38" s="172"/>
      <c r="F38" s="171"/>
      <c r="G38" s="173"/>
      <c r="H38" s="171"/>
      <c r="I38" s="173"/>
      <c r="J38" s="171"/>
      <c r="K38" s="172"/>
    </row>
    <row r="39" spans="1:11" s="168" customFormat="1" ht="19.5">
      <c r="A39" s="170"/>
      <c r="B39" s="171"/>
      <c r="C39" s="172"/>
      <c r="D39" s="171"/>
      <c r="E39" s="172"/>
      <c r="F39" s="171"/>
      <c r="G39" s="173"/>
      <c r="H39" s="171"/>
      <c r="I39" s="173"/>
      <c r="J39" s="171"/>
      <c r="K39" s="172"/>
    </row>
    <row r="40" spans="1:11" s="168" customFormat="1" ht="19.5">
      <c r="A40" s="170"/>
      <c r="B40" s="171"/>
      <c r="C40" s="172"/>
      <c r="D40" s="171"/>
      <c r="E40" s="172"/>
      <c r="F40" s="171"/>
      <c r="G40" s="173"/>
      <c r="H40" s="171"/>
      <c r="I40" s="173"/>
      <c r="J40" s="171"/>
      <c r="K40" s="172"/>
    </row>
    <row r="41" spans="1:11" s="168" customFormat="1" ht="19.5">
      <c r="A41" s="170"/>
      <c r="B41" s="171"/>
      <c r="C41" s="172"/>
      <c r="D41" s="171"/>
      <c r="E41" s="172"/>
      <c r="F41" s="171"/>
      <c r="G41" s="173"/>
      <c r="H41" s="171"/>
      <c r="I41" s="173"/>
      <c r="J41" s="171"/>
      <c r="K41" s="172"/>
    </row>
    <row r="42" spans="1:11" s="168" customFormat="1" ht="19.5">
      <c r="A42" s="170"/>
      <c r="B42" s="171"/>
      <c r="C42" s="172"/>
      <c r="D42" s="171"/>
      <c r="E42" s="172"/>
      <c r="F42" s="171"/>
      <c r="G42" s="173"/>
      <c r="H42" s="171"/>
      <c r="I42" s="173"/>
      <c r="J42" s="171"/>
      <c r="K42" s="172"/>
    </row>
    <row r="46" spans="2:11" ht="20.25">
      <c r="B46" s="174"/>
      <c r="C46" s="175"/>
      <c r="D46" s="174"/>
      <c r="E46" s="175"/>
      <c r="K46" s="175"/>
    </row>
    <row r="47" spans="2:11" ht="20.25">
      <c r="B47" s="174"/>
      <c r="C47" s="175"/>
      <c r="D47" s="174"/>
      <c r="E47" s="175"/>
      <c r="K47" s="175"/>
    </row>
    <row r="48" spans="2:11" ht="20.25">
      <c r="B48" s="174"/>
      <c r="C48" s="175"/>
      <c r="D48" s="174"/>
      <c r="E48" s="175"/>
      <c r="K48" s="175"/>
    </row>
    <row r="49" spans="2:11" ht="20.25">
      <c r="B49" s="174"/>
      <c r="C49" s="175"/>
      <c r="D49" s="174"/>
      <c r="E49" s="175"/>
      <c r="K49" s="175"/>
    </row>
    <row r="50" spans="2:11" ht="20.25">
      <c r="B50" s="174"/>
      <c r="C50" s="175"/>
      <c r="D50" s="174"/>
      <c r="E50" s="175"/>
      <c r="K50" s="175"/>
    </row>
    <row r="51" spans="2:11" ht="20.25">
      <c r="B51" s="174"/>
      <c r="C51" s="175"/>
      <c r="D51" s="174"/>
      <c r="E51" s="175"/>
      <c r="K51" s="175"/>
    </row>
    <row r="52" spans="2:11" ht="20.25">
      <c r="B52" s="174"/>
      <c r="C52" s="175"/>
      <c r="D52" s="174"/>
      <c r="E52" s="175"/>
      <c r="K52" s="175"/>
    </row>
    <row r="53" spans="2:11" ht="20.25">
      <c r="B53" s="174"/>
      <c r="C53" s="175"/>
      <c r="D53" s="174"/>
      <c r="E53" s="175"/>
      <c r="K53" s="175"/>
    </row>
    <row r="54" spans="2:11" ht="20.25">
      <c r="B54" s="174"/>
      <c r="C54" s="175"/>
      <c r="D54" s="174"/>
      <c r="E54" s="175"/>
      <c r="K54" s="175"/>
    </row>
    <row r="55" spans="2:11" ht="20.25">
      <c r="B55" s="174"/>
      <c r="C55" s="175"/>
      <c r="D55" s="174"/>
      <c r="E55" s="175"/>
      <c r="K55" s="175"/>
    </row>
    <row r="56" spans="2:11" ht="20.25">
      <c r="B56" s="174"/>
      <c r="C56" s="175"/>
      <c r="D56" s="174"/>
      <c r="E56" s="175"/>
      <c r="K56" s="175"/>
    </row>
    <row r="57" spans="2:11" ht="20.25">
      <c r="B57" s="174"/>
      <c r="C57" s="175"/>
      <c r="D57" s="174"/>
      <c r="E57" s="175"/>
      <c r="K57" s="175"/>
    </row>
    <row r="58" spans="2:11" ht="20.25">
      <c r="B58" s="174"/>
      <c r="C58" s="175"/>
      <c r="D58" s="174"/>
      <c r="E58" s="175"/>
      <c r="K58" s="175"/>
    </row>
    <row r="59" spans="2:11" ht="20.25">
      <c r="B59" s="174"/>
      <c r="C59" s="175"/>
      <c r="D59" s="174"/>
      <c r="E59" s="175"/>
      <c r="K59" s="175"/>
    </row>
    <row r="60" spans="2:11" ht="20.25">
      <c r="B60" s="174"/>
      <c r="C60" s="175"/>
      <c r="D60" s="174"/>
      <c r="E60" s="175"/>
      <c r="K60" s="175"/>
    </row>
    <row r="61" spans="2:11" ht="20.25">
      <c r="B61" s="174"/>
      <c r="C61" s="175"/>
      <c r="D61" s="174"/>
      <c r="E61" s="175"/>
      <c r="K61" s="175"/>
    </row>
    <row r="62" spans="2:11" ht="20.25">
      <c r="B62" s="174"/>
      <c r="C62" s="175"/>
      <c r="D62" s="174"/>
      <c r="E62" s="175"/>
      <c r="K62" s="175"/>
    </row>
    <row r="63" spans="2:11" ht="20.25">
      <c r="B63" s="174"/>
      <c r="C63" s="175"/>
      <c r="D63" s="174"/>
      <c r="E63" s="175"/>
      <c r="K63" s="175"/>
    </row>
    <row r="64" spans="2:11" ht="20.25">
      <c r="B64" s="174"/>
      <c r="C64" s="175"/>
      <c r="D64" s="174"/>
      <c r="E64" s="175"/>
      <c r="K64" s="175"/>
    </row>
    <row r="65" spans="2:11" ht="20.25">
      <c r="B65" s="174"/>
      <c r="C65" s="175"/>
      <c r="D65" s="174"/>
      <c r="E65" s="175"/>
      <c r="K65" s="175"/>
    </row>
    <row r="66" spans="3:11" ht="20.25">
      <c r="C66" s="175"/>
      <c r="E66" s="175"/>
      <c r="K66" s="176"/>
    </row>
    <row r="67" spans="2:11" ht="20.25">
      <c r="B67" s="187"/>
      <c r="C67" s="175"/>
      <c r="D67" s="187"/>
      <c r="E67" s="176"/>
      <c r="K67" s="176"/>
    </row>
    <row r="68" spans="3:11" ht="20.25">
      <c r="C68" s="175"/>
      <c r="E68" s="175"/>
      <c r="K68" s="176"/>
    </row>
    <row r="69" spans="3:11" ht="20.25">
      <c r="C69" s="175"/>
      <c r="E69" s="175"/>
      <c r="K69" s="176"/>
    </row>
    <row r="70" spans="3:11" ht="20.25">
      <c r="C70" s="175"/>
      <c r="E70" s="175"/>
      <c r="K70" s="176"/>
    </row>
    <row r="71" spans="3:11" ht="20.25">
      <c r="C71" s="175"/>
      <c r="E71" s="175"/>
      <c r="K71" s="176"/>
    </row>
    <row r="72" spans="3:11" ht="20.25">
      <c r="C72" s="175"/>
      <c r="E72" s="175"/>
      <c r="K72" s="176"/>
    </row>
    <row r="73" spans="3:11" ht="20.25">
      <c r="C73" s="175"/>
      <c r="D73" s="174"/>
      <c r="E73" s="175"/>
      <c r="K73" s="175"/>
    </row>
    <row r="74" spans="3:11" ht="20.25">
      <c r="C74" s="176"/>
      <c r="E74" s="176"/>
      <c r="K74" s="176"/>
    </row>
  </sheetData>
  <sheetProtection/>
  <mergeCells count="17">
    <mergeCell ref="A9:A11"/>
    <mergeCell ref="B9:C9"/>
    <mergeCell ref="A2:K2"/>
    <mergeCell ref="A4:K4"/>
    <mergeCell ref="A5:K5"/>
    <mergeCell ref="A6:K6"/>
    <mergeCell ref="A7:K7"/>
    <mergeCell ref="A8:K8"/>
    <mergeCell ref="D9:E9"/>
    <mergeCell ref="F9:G9"/>
    <mergeCell ref="H9:I9"/>
    <mergeCell ref="J9:K9"/>
    <mergeCell ref="B10:B11"/>
    <mergeCell ref="D10:D11"/>
    <mergeCell ref="F10:F11"/>
    <mergeCell ref="H10:H11"/>
    <mergeCell ref="J10:J11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M74"/>
  <sheetViews>
    <sheetView view="pageBreakPreview" zoomScaleSheetLayoutView="100" zoomScalePageLayoutView="0" workbookViewId="0" topLeftCell="A58">
      <selection activeCell="D39" sqref="D39"/>
    </sheetView>
  </sheetViews>
  <sheetFormatPr defaultColWidth="9.140625" defaultRowHeight="15"/>
  <cols>
    <col min="1" max="1" width="3.8515625" style="2" customWidth="1"/>
    <col min="2" max="2" width="18.140625" style="2" customWidth="1"/>
    <col min="3" max="3" width="14.421875" style="2" bestFit="1" customWidth="1"/>
    <col min="4" max="4" width="14.7109375" style="2" customWidth="1"/>
    <col min="5" max="5" width="19.140625" style="2" customWidth="1"/>
    <col min="6" max="10" width="8.57421875" style="2" customWidth="1"/>
    <col min="11" max="11" width="7.00390625" style="2" customWidth="1"/>
    <col min="12" max="12" width="8.421875" style="470" customWidth="1"/>
    <col min="13" max="13" width="7.140625" style="470" customWidth="1"/>
    <col min="14" max="16384" width="9.00390625" style="2" customWidth="1"/>
  </cols>
  <sheetData>
    <row r="1" spans="12:13" ht="18.75">
      <c r="L1" s="485" t="s">
        <v>1405</v>
      </c>
      <c r="M1" s="539"/>
    </row>
    <row r="2" spans="1:13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</row>
    <row r="3" spans="1:13" ht="18.75">
      <c r="A3" s="788" t="s">
        <v>1155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</row>
    <row r="4" spans="1:13" ht="18.75">
      <c r="A4" s="788" t="s">
        <v>1406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</row>
    <row r="5" spans="1:13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13" ht="18.75">
      <c r="A6" s="789" t="s">
        <v>791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</row>
    <row r="7" spans="1:13" ht="18.75">
      <c r="A7" s="789" t="s">
        <v>676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</row>
    <row r="8" spans="1:13" ht="18.75">
      <c r="A8" s="1" t="s">
        <v>752</v>
      </c>
      <c r="M8" s="480"/>
    </row>
    <row r="9" ht="18.75">
      <c r="A9" s="66" t="s">
        <v>485</v>
      </c>
    </row>
    <row r="10" spans="1:13" s="470" customFormat="1" ht="15.75">
      <c r="A10" s="865" t="s">
        <v>0</v>
      </c>
      <c r="B10" s="748" t="s">
        <v>1</v>
      </c>
      <c r="C10" s="748" t="s">
        <v>2</v>
      </c>
      <c r="D10" s="567" t="s">
        <v>3</v>
      </c>
      <c r="E10" s="748" t="s">
        <v>818</v>
      </c>
      <c r="F10" s="862" t="s">
        <v>329</v>
      </c>
      <c r="G10" s="863"/>
      <c r="H10" s="863"/>
      <c r="I10" s="863"/>
      <c r="J10" s="864"/>
      <c r="K10" s="567" t="s">
        <v>224</v>
      </c>
      <c r="L10" s="505" t="s">
        <v>709</v>
      </c>
      <c r="M10" s="785" t="s">
        <v>473</v>
      </c>
    </row>
    <row r="11" spans="1:13" s="470" customFormat="1" ht="15.75">
      <c r="A11" s="866"/>
      <c r="B11" s="749"/>
      <c r="C11" s="749"/>
      <c r="D11" s="568" t="s">
        <v>6</v>
      </c>
      <c r="E11" s="749"/>
      <c r="F11" s="569">
        <v>2561</v>
      </c>
      <c r="G11" s="567">
        <v>2562</v>
      </c>
      <c r="H11" s="570">
        <v>2563</v>
      </c>
      <c r="I11" s="571">
        <v>2564</v>
      </c>
      <c r="J11" s="571">
        <v>2565</v>
      </c>
      <c r="K11" s="568" t="s">
        <v>338</v>
      </c>
      <c r="L11" s="506" t="s">
        <v>7</v>
      </c>
      <c r="M11" s="786"/>
    </row>
    <row r="12" spans="1:13" s="470" customFormat="1" ht="15.75">
      <c r="A12" s="867"/>
      <c r="B12" s="861"/>
      <c r="C12" s="861"/>
      <c r="D12" s="572"/>
      <c r="E12" s="861"/>
      <c r="F12" s="573" t="s">
        <v>8</v>
      </c>
      <c r="G12" s="574" t="s">
        <v>8</v>
      </c>
      <c r="H12" s="575" t="s">
        <v>8</v>
      </c>
      <c r="I12" s="576" t="s">
        <v>8</v>
      </c>
      <c r="J12" s="576" t="s">
        <v>8</v>
      </c>
      <c r="K12" s="574"/>
      <c r="L12" s="507"/>
      <c r="M12" s="787"/>
    </row>
    <row r="13" spans="1:13" s="388" customFormat="1" ht="15.75" customHeight="1">
      <c r="A13" s="231">
        <v>1</v>
      </c>
      <c r="B13" s="100" t="s">
        <v>685</v>
      </c>
      <c r="C13" s="116" t="s">
        <v>339</v>
      </c>
      <c r="D13" s="232" t="s">
        <v>686</v>
      </c>
      <c r="E13" s="822" t="s">
        <v>819</v>
      </c>
      <c r="F13" s="385"/>
      <c r="G13" s="386">
        <v>2000000</v>
      </c>
      <c r="H13" s="385">
        <v>2000000</v>
      </c>
      <c r="I13" s="385">
        <v>2000000</v>
      </c>
      <c r="J13" s="385">
        <v>2000000</v>
      </c>
      <c r="K13" s="385" t="s">
        <v>341</v>
      </c>
      <c r="L13" s="475" t="s">
        <v>26</v>
      </c>
      <c r="M13" s="477" t="s">
        <v>291</v>
      </c>
    </row>
    <row r="14" spans="1:13" s="388" customFormat="1" ht="18.75">
      <c r="A14" s="233"/>
      <c r="B14" s="100" t="s">
        <v>712</v>
      </c>
      <c r="C14" s="116" t="s">
        <v>701</v>
      </c>
      <c r="D14" s="236" t="s">
        <v>673</v>
      </c>
      <c r="E14" s="823"/>
      <c r="F14" s="387"/>
      <c r="H14" s="387"/>
      <c r="I14" s="387"/>
      <c r="J14" s="387"/>
      <c r="K14" s="387" t="s">
        <v>343</v>
      </c>
      <c r="L14" s="475" t="s">
        <v>706</v>
      </c>
      <c r="M14" s="477" t="s">
        <v>825</v>
      </c>
    </row>
    <row r="15" spans="1:13" s="388" customFormat="1" ht="18.75">
      <c r="A15" s="233"/>
      <c r="B15" s="100" t="s">
        <v>782</v>
      </c>
      <c r="C15" s="116" t="s">
        <v>702</v>
      </c>
      <c r="D15" s="118" t="s">
        <v>781</v>
      </c>
      <c r="E15" s="823"/>
      <c r="F15" s="387"/>
      <c r="H15" s="387"/>
      <c r="I15" s="387"/>
      <c r="J15" s="387"/>
      <c r="K15" s="387"/>
      <c r="L15" s="475" t="s">
        <v>707</v>
      </c>
      <c r="M15" s="477" t="s">
        <v>56</v>
      </c>
    </row>
    <row r="16" spans="1:13" s="388" customFormat="1" ht="18.75">
      <c r="A16" s="233"/>
      <c r="B16" s="100" t="s">
        <v>713</v>
      </c>
      <c r="C16" s="116" t="s">
        <v>704</v>
      </c>
      <c r="D16" s="118" t="s">
        <v>494</v>
      </c>
      <c r="E16" s="823"/>
      <c r="F16" s="387"/>
      <c r="H16" s="387"/>
      <c r="I16" s="387"/>
      <c r="J16" s="387"/>
      <c r="K16" s="387"/>
      <c r="L16" s="475" t="s">
        <v>708</v>
      </c>
      <c r="M16" s="387"/>
    </row>
    <row r="17" spans="1:13" s="388" customFormat="1" ht="18.75">
      <c r="A17" s="240"/>
      <c r="B17" s="123" t="s">
        <v>714</v>
      </c>
      <c r="C17" s="124" t="s">
        <v>703</v>
      </c>
      <c r="D17" s="126"/>
      <c r="E17" s="824"/>
      <c r="F17" s="389"/>
      <c r="G17" s="390"/>
      <c r="H17" s="389"/>
      <c r="I17" s="389"/>
      <c r="J17" s="389"/>
      <c r="K17" s="389"/>
      <c r="L17" s="479" t="s">
        <v>346</v>
      </c>
      <c r="M17" s="389"/>
    </row>
    <row r="18" spans="1:13" s="388" customFormat="1" ht="20.25" customHeight="1">
      <c r="A18" s="231">
        <v>2</v>
      </c>
      <c r="B18" s="100" t="s">
        <v>715</v>
      </c>
      <c r="C18" s="116" t="s">
        <v>339</v>
      </c>
      <c r="D18" s="248" t="s">
        <v>710</v>
      </c>
      <c r="E18" s="822" t="s">
        <v>822</v>
      </c>
      <c r="F18" s="385"/>
      <c r="G18" s="386">
        <v>2000000</v>
      </c>
      <c r="H18" s="385">
        <v>2000000</v>
      </c>
      <c r="I18" s="385">
        <v>2000000</v>
      </c>
      <c r="J18" s="385">
        <v>2000000</v>
      </c>
      <c r="K18" s="385" t="s">
        <v>341</v>
      </c>
      <c r="L18" s="475" t="s">
        <v>26</v>
      </c>
      <c r="M18" s="477" t="s">
        <v>291</v>
      </c>
    </row>
    <row r="19" spans="1:13" s="388" customFormat="1" ht="18.75">
      <c r="A19" s="233"/>
      <c r="B19" s="100" t="s">
        <v>716</v>
      </c>
      <c r="C19" s="116" t="s">
        <v>724</v>
      </c>
      <c r="D19" s="236" t="s">
        <v>673</v>
      </c>
      <c r="E19" s="823"/>
      <c r="F19" s="387"/>
      <c r="H19" s="387"/>
      <c r="I19" s="387"/>
      <c r="J19" s="387"/>
      <c r="K19" s="387" t="s">
        <v>343</v>
      </c>
      <c r="L19" s="475" t="s">
        <v>706</v>
      </c>
      <c r="M19" s="477" t="s">
        <v>825</v>
      </c>
    </row>
    <row r="20" spans="1:13" s="388" customFormat="1" ht="18.75">
      <c r="A20" s="233"/>
      <c r="B20" s="100" t="s">
        <v>1619</v>
      </c>
      <c r="C20" s="116" t="s">
        <v>725</v>
      </c>
      <c r="D20" s="384" t="s">
        <v>628</v>
      </c>
      <c r="E20" s="823"/>
      <c r="F20" s="387"/>
      <c r="H20" s="387"/>
      <c r="I20" s="387"/>
      <c r="J20" s="387"/>
      <c r="K20" s="387"/>
      <c r="L20" s="475" t="s">
        <v>707</v>
      </c>
      <c r="M20" s="477" t="s">
        <v>56</v>
      </c>
    </row>
    <row r="21" spans="1:13" s="388" customFormat="1" ht="18.75">
      <c r="A21" s="233"/>
      <c r="B21" s="100" t="s">
        <v>717</v>
      </c>
      <c r="C21" s="116" t="s">
        <v>726</v>
      </c>
      <c r="D21" s="384" t="s">
        <v>721</v>
      </c>
      <c r="E21" s="823"/>
      <c r="F21" s="387"/>
      <c r="H21" s="387"/>
      <c r="I21" s="387"/>
      <c r="J21" s="387"/>
      <c r="K21" s="387"/>
      <c r="L21" s="475" t="s">
        <v>708</v>
      </c>
      <c r="M21" s="387"/>
    </row>
    <row r="22" spans="1:13" s="388" customFormat="1" ht="13.5" customHeight="1">
      <c r="A22" s="240"/>
      <c r="B22" s="123" t="s">
        <v>783</v>
      </c>
      <c r="C22" s="124"/>
      <c r="D22" s="370"/>
      <c r="E22" s="824"/>
      <c r="F22" s="389"/>
      <c r="G22" s="390"/>
      <c r="H22" s="389"/>
      <c r="I22" s="389"/>
      <c r="J22" s="389"/>
      <c r="K22" s="389"/>
      <c r="L22" s="479" t="s">
        <v>346</v>
      </c>
      <c r="M22" s="389"/>
    </row>
    <row r="23" spans="1:13" s="100" customFormat="1" ht="18.75" customHeight="1">
      <c r="A23" s="231">
        <v>3</v>
      </c>
      <c r="B23" s="100" t="s">
        <v>658</v>
      </c>
      <c r="C23" s="116" t="s">
        <v>456</v>
      </c>
      <c r="D23" s="248" t="s">
        <v>736</v>
      </c>
      <c r="E23" s="822" t="s">
        <v>827</v>
      </c>
      <c r="F23" s="385"/>
      <c r="G23" s="385">
        <v>500000</v>
      </c>
      <c r="H23" s="385">
        <v>500000</v>
      </c>
      <c r="I23" s="385">
        <v>500000</v>
      </c>
      <c r="J23" s="385">
        <v>500000</v>
      </c>
      <c r="K23" s="114" t="s">
        <v>341</v>
      </c>
      <c r="L23" s="475" t="s">
        <v>26</v>
      </c>
      <c r="M23" s="477" t="s">
        <v>291</v>
      </c>
    </row>
    <row r="24" spans="1:13" s="100" customFormat="1" ht="18.75">
      <c r="A24" s="233"/>
      <c r="B24" s="100" t="s">
        <v>718</v>
      </c>
      <c r="C24" s="116" t="s">
        <v>701</v>
      </c>
      <c r="D24" s="236" t="s">
        <v>673</v>
      </c>
      <c r="E24" s="823"/>
      <c r="F24" s="387"/>
      <c r="G24" s="388"/>
      <c r="H24" s="387"/>
      <c r="I24" s="387"/>
      <c r="J24" s="387"/>
      <c r="K24" s="116" t="s">
        <v>343</v>
      </c>
      <c r="L24" s="475" t="s">
        <v>706</v>
      </c>
      <c r="M24" s="477" t="s">
        <v>825</v>
      </c>
    </row>
    <row r="25" spans="1:13" s="100" customFormat="1" ht="18.75">
      <c r="A25" s="233"/>
      <c r="B25" s="100" t="s">
        <v>719</v>
      </c>
      <c r="C25" s="116" t="s">
        <v>702</v>
      </c>
      <c r="D25" s="384" t="s">
        <v>1584</v>
      </c>
      <c r="E25" s="823"/>
      <c r="F25" s="387"/>
      <c r="G25" s="388"/>
      <c r="H25" s="387"/>
      <c r="I25" s="387"/>
      <c r="J25" s="387"/>
      <c r="K25" s="116"/>
      <c r="L25" s="475" t="s">
        <v>707</v>
      </c>
      <c r="M25" s="477" t="s">
        <v>56</v>
      </c>
    </row>
    <row r="26" spans="1:13" s="100" customFormat="1" ht="18.75">
      <c r="A26" s="233"/>
      <c r="B26" s="100" t="s">
        <v>821</v>
      </c>
      <c r="C26" s="116" t="s">
        <v>705</v>
      </c>
      <c r="D26" s="384" t="s">
        <v>494</v>
      </c>
      <c r="E26" s="823"/>
      <c r="F26" s="387"/>
      <c r="G26" s="388"/>
      <c r="H26" s="387"/>
      <c r="I26" s="387"/>
      <c r="J26" s="387"/>
      <c r="K26" s="116"/>
      <c r="L26" s="475" t="s">
        <v>708</v>
      </c>
      <c r="M26" s="387"/>
    </row>
    <row r="27" spans="1:13" s="100" customFormat="1" ht="18.75">
      <c r="A27" s="240"/>
      <c r="B27" s="123" t="s">
        <v>720</v>
      </c>
      <c r="C27" s="124" t="s">
        <v>347</v>
      </c>
      <c r="D27" s="370"/>
      <c r="E27" s="824"/>
      <c r="F27" s="389"/>
      <c r="G27" s="390"/>
      <c r="H27" s="389"/>
      <c r="I27" s="389"/>
      <c r="J27" s="389"/>
      <c r="K27" s="124"/>
      <c r="L27" s="479" t="s">
        <v>346</v>
      </c>
      <c r="M27" s="389"/>
    </row>
    <row r="28" spans="1:13" ht="18.75" customHeight="1">
      <c r="A28" s="793" t="s">
        <v>1537</v>
      </c>
      <c r="B28" s="793"/>
      <c r="C28" s="793"/>
      <c r="D28" s="793"/>
      <c r="E28" s="793"/>
      <c r="F28" s="793"/>
      <c r="G28" s="793"/>
      <c r="H28" s="793"/>
      <c r="I28" s="793"/>
      <c r="J28" s="793"/>
      <c r="K28" s="793"/>
      <c r="L28" s="793"/>
      <c r="M28" s="793"/>
    </row>
    <row r="29" spans="12:13" ht="18.75">
      <c r="L29" s="485" t="s">
        <v>1405</v>
      </c>
      <c r="M29" s="539"/>
    </row>
    <row r="30" spans="1:13" ht="18.75">
      <c r="A30" s="1" t="s">
        <v>752</v>
      </c>
      <c r="M30" s="480"/>
    </row>
    <row r="31" ht="18.75">
      <c r="A31" s="66" t="s">
        <v>485</v>
      </c>
    </row>
    <row r="32" spans="1:13" ht="18.75">
      <c r="A32" s="756" t="s">
        <v>0</v>
      </c>
      <c r="B32" s="764" t="s">
        <v>1</v>
      </c>
      <c r="C32" s="764" t="s">
        <v>2</v>
      </c>
      <c r="D32" s="98" t="s">
        <v>3</v>
      </c>
      <c r="E32" s="764" t="s">
        <v>818</v>
      </c>
      <c r="F32" s="855" t="s">
        <v>329</v>
      </c>
      <c r="G32" s="856"/>
      <c r="H32" s="856"/>
      <c r="I32" s="856"/>
      <c r="J32" s="857"/>
      <c r="K32" s="98" t="s">
        <v>224</v>
      </c>
      <c r="L32" s="505" t="s">
        <v>709</v>
      </c>
      <c r="M32" s="785" t="s">
        <v>473</v>
      </c>
    </row>
    <row r="33" spans="1:13" ht="18.75">
      <c r="A33" s="757"/>
      <c r="B33" s="765"/>
      <c r="C33" s="765"/>
      <c r="D33" s="101" t="s">
        <v>6</v>
      </c>
      <c r="E33" s="765"/>
      <c r="F33" s="102">
        <v>2561</v>
      </c>
      <c r="G33" s="98">
        <v>2562</v>
      </c>
      <c r="H33" s="71">
        <v>2563</v>
      </c>
      <c r="I33" s="103">
        <v>2564</v>
      </c>
      <c r="J33" s="103">
        <v>2565</v>
      </c>
      <c r="K33" s="101" t="s">
        <v>338</v>
      </c>
      <c r="L33" s="506" t="s">
        <v>7</v>
      </c>
      <c r="M33" s="786"/>
    </row>
    <row r="34" spans="1:13" ht="18.75">
      <c r="A34" s="758"/>
      <c r="B34" s="766"/>
      <c r="C34" s="766"/>
      <c r="D34" s="105"/>
      <c r="E34" s="766"/>
      <c r="F34" s="106" t="s">
        <v>8</v>
      </c>
      <c r="G34" s="108" t="s">
        <v>8</v>
      </c>
      <c r="H34" s="76" t="s">
        <v>8</v>
      </c>
      <c r="I34" s="107" t="s">
        <v>8</v>
      </c>
      <c r="J34" s="107" t="s">
        <v>8</v>
      </c>
      <c r="K34" s="108"/>
      <c r="L34" s="507"/>
      <c r="M34" s="787"/>
    </row>
    <row r="35" spans="1:13" s="20" customFormat="1" ht="18.75" customHeight="1">
      <c r="A35" s="234">
        <v>4</v>
      </c>
      <c r="B35" s="146" t="s">
        <v>652</v>
      </c>
      <c r="C35" s="111" t="s">
        <v>339</v>
      </c>
      <c r="D35" s="247" t="s">
        <v>823</v>
      </c>
      <c r="E35" s="822" t="s">
        <v>824</v>
      </c>
      <c r="F35" s="391"/>
      <c r="G35" s="392">
        <v>2000000</v>
      </c>
      <c r="H35" s="391">
        <v>2000000</v>
      </c>
      <c r="I35" s="391">
        <v>2000000</v>
      </c>
      <c r="J35" s="391">
        <v>2000000</v>
      </c>
      <c r="K35" s="235" t="s">
        <v>341</v>
      </c>
      <c r="L35" s="475" t="s">
        <v>26</v>
      </c>
      <c r="M35" s="477" t="s">
        <v>291</v>
      </c>
    </row>
    <row r="36" spans="1:13" s="20" customFormat="1" ht="18.75">
      <c r="A36" s="231"/>
      <c r="B36" s="100" t="s">
        <v>729</v>
      </c>
      <c r="C36" s="116" t="s">
        <v>701</v>
      </c>
      <c r="D36" s="236" t="s">
        <v>826</v>
      </c>
      <c r="E36" s="823"/>
      <c r="F36" s="387"/>
      <c r="G36" s="388"/>
      <c r="H36" s="387"/>
      <c r="I36" s="387"/>
      <c r="J36" s="387"/>
      <c r="K36" s="116" t="s">
        <v>343</v>
      </c>
      <c r="L36" s="475" t="s">
        <v>706</v>
      </c>
      <c r="M36" s="477" t="s">
        <v>825</v>
      </c>
    </row>
    <row r="37" spans="1:13" s="20" customFormat="1" ht="18.75">
      <c r="A37" s="233"/>
      <c r="B37" s="100" t="s">
        <v>722</v>
      </c>
      <c r="C37" s="116" t="s">
        <v>702</v>
      </c>
      <c r="D37" s="236" t="s">
        <v>820</v>
      </c>
      <c r="E37" s="823"/>
      <c r="F37" s="116"/>
      <c r="G37" s="100"/>
      <c r="H37" s="116"/>
      <c r="I37" s="116"/>
      <c r="J37" s="116"/>
      <c r="K37" s="116"/>
      <c r="L37" s="475" t="s">
        <v>707</v>
      </c>
      <c r="M37" s="477" t="s">
        <v>56</v>
      </c>
    </row>
    <row r="38" spans="1:13" s="20" customFormat="1" ht="18.75">
      <c r="A38" s="233"/>
      <c r="B38" s="100" t="s">
        <v>723</v>
      </c>
      <c r="C38" s="116" t="s">
        <v>727</v>
      </c>
      <c r="D38" s="236" t="s">
        <v>721</v>
      </c>
      <c r="E38" s="823"/>
      <c r="F38" s="116"/>
      <c r="G38" s="100"/>
      <c r="H38" s="116"/>
      <c r="I38" s="116"/>
      <c r="J38" s="116"/>
      <c r="K38" s="116"/>
      <c r="L38" s="475" t="s">
        <v>708</v>
      </c>
      <c r="M38" s="387"/>
    </row>
    <row r="39" spans="1:13" s="20" customFormat="1" ht="18.75">
      <c r="A39" s="233"/>
      <c r="B39" s="100" t="s">
        <v>257</v>
      </c>
      <c r="C39" s="116" t="s">
        <v>728</v>
      </c>
      <c r="D39" s="236"/>
      <c r="E39" s="823"/>
      <c r="F39" s="116"/>
      <c r="G39" s="100"/>
      <c r="H39" s="116"/>
      <c r="I39" s="116"/>
      <c r="J39" s="116"/>
      <c r="K39" s="116"/>
      <c r="L39" s="475" t="s">
        <v>346</v>
      </c>
      <c r="M39" s="387"/>
    </row>
    <row r="40" spans="1:13" s="20" customFormat="1" ht="18.75">
      <c r="A40" s="240"/>
      <c r="B40" s="124" t="s">
        <v>784</v>
      </c>
      <c r="C40" s="124"/>
      <c r="D40" s="243"/>
      <c r="E40" s="824"/>
      <c r="F40" s="124"/>
      <c r="G40" s="123"/>
      <c r="H40" s="124"/>
      <c r="I40" s="124"/>
      <c r="J40" s="124"/>
      <c r="K40" s="251"/>
      <c r="L40" s="389"/>
      <c r="M40" s="389"/>
    </row>
    <row r="41" spans="1:13" s="100" customFormat="1" ht="18.75">
      <c r="A41" s="858">
        <v>5</v>
      </c>
      <c r="B41" s="849" t="s">
        <v>1058</v>
      </c>
      <c r="C41" s="849" t="s">
        <v>839</v>
      </c>
      <c r="D41" s="819" t="s">
        <v>1059</v>
      </c>
      <c r="E41" s="819" t="s">
        <v>1060</v>
      </c>
      <c r="F41" s="699"/>
      <c r="G41" s="699">
        <v>9750000</v>
      </c>
      <c r="H41" s="699">
        <v>9750000</v>
      </c>
      <c r="I41" s="699">
        <v>9750000</v>
      </c>
      <c r="J41" s="699">
        <v>9750000</v>
      </c>
      <c r="K41" s="852" t="s">
        <v>838</v>
      </c>
      <c r="L41" s="819" t="s">
        <v>1061</v>
      </c>
      <c r="M41" s="842" t="s">
        <v>1062</v>
      </c>
    </row>
    <row r="42" spans="1:13" s="100" customFormat="1" ht="18.75">
      <c r="A42" s="859"/>
      <c r="B42" s="850"/>
      <c r="C42" s="850"/>
      <c r="D42" s="820"/>
      <c r="E42" s="820"/>
      <c r="F42" s="387"/>
      <c r="G42" s="388"/>
      <c r="H42" s="387"/>
      <c r="I42" s="387"/>
      <c r="J42" s="387"/>
      <c r="K42" s="853"/>
      <c r="L42" s="820"/>
      <c r="M42" s="843"/>
    </row>
    <row r="43" spans="1:13" s="100" customFormat="1" ht="18.75">
      <c r="A43" s="859"/>
      <c r="B43" s="850"/>
      <c r="C43" s="850"/>
      <c r="D43" s="820"/>
      <c r="E43" s="820"/>
      <c r="F43" s="387"/>
      <c r="G43" s="388"/>
      <c r="H43" s="387"/>
      <c r="I43" s="387"/>
      <c r="J43" s="387"/>
      <c r="K43" s="853"/>
      <c r="L43" s="820"/>
      <c r="M43" s="843"/>
    </row>
    <row r="44" spans="1:13" s="100" customFormat="1" ht="18.75">
      <c r="A44" s="859"/>
      <c r="B44" s="850"/>
      <c r="C44" s="850"/>
      <c r="D44" s="820"/>
      <c r="E44" s="820"/>
      <c r="F44" s="387"/>
      <c r="G44" s="388"/>
      <c r="H44" s="387"/>
      <c r="I44" s="387"/>
      <c r="J44" s="387"/>
      <c r="K44" s="853"/>
      <c r="L44" s="820"/>
      <c r="M44" s="843"/>
    </row>
    <row r="45" spans="1:13" s="100" customFormat="1" ht="41.25" customHeight="1">
      <c r="A45" s="860"/>
      <c r="B45" s="851"/>
      <c r="C45" s="851"/>
      <c r="D45" s="821"/>
      <c r="E45" s="821"/>
      <c r="F45" s="389"/>
      <c r="G45" s="390"/>
      <c r="H45" s="389"/>
      <c r="I45" s="389"/>
      <c r="J45" s="389"/>
      <c r="K45" s="854"/>
      <c r="L45" s="821"/>
      <c r="M45" s="844"/>
    </row>
    <row r="46" spans="1:13" s="100" customFormat="1" ht="18.75">
      <c r="A46" s="700">
        <v>6</v>
      </c>
      <c r="B46" s="819" t="s">
        <v>1063</v>
      </c>
      <c r="C46" s="849" t="s">
        <v>839</v>
      </c>
      <c r="D46" s="819" t="s">
        <v>1059</v>
      </c>
      <c r="E46" s="819" t="s">
        <v>1064</v>
      </c>
      <c r="F46" s="385"/>
      <c r="G46" s="385">
        <v>9750000</v>
      </c>
      <c r="H46" s="385">
        <v>9750000</v>
      </c>
      <c r="I46" s="385">
        <v>9750000</v>
      </c>
      <c r="J46" s="385">
        <v>9750000</v>
      </c>
      <c r="K46" s="852" t="s">
        <v>838</v>
      </c>
      <c r="L46" s="475" t="s">
        <v>26</v>
      </c>
      <c r="M46" s="477" t="s">
        <v>291</v>
      </c>
    </row>
    <row r="47" spans="1:13" s="100" customFormat="1" ht="18.75">
      <c r="A47" s="701"/>
      <c r="B47" s="820"/>
      <c r="C47" s="850"/>
      <c r="D47" s="820"/>
      <c r="E47" s="820"/>
      <c r="F47" s="387"/>
      <c r="G47" s="388"/>
      <c r="H47" s="387"/>
      <c r="I47" s="387"/>
      <c r="J47" s="387"/>
      <c r="K47" s="853"/>
      <c r="L47" s="475" t="s">
        <v>706</v>
      </c>
      <c r="M47" s="477" t="s">
        <v>825</v>
      </c>
    </row>
    <row r="48" spans="1:13" s="100" customFormat="1" ht="18.75">
      <c r="A48" s="701"/>
      <c r="B48" s="820"/>
      <c r="C48" s="850"/>
      <c r="D48" s="820"/>
      <c r="E48" s="820"/>
      <c r="F48" s="387"/>
      <c r="G48" s="388"/>
      <c r="H48" s="387"/>
      <c r="I48" s="387"/>
      <c r="J48" s="387"/>
      <c r="K48" s="853"/>
      <c r="L48" s="475" t="s">
        <v>707</v>
      </c>
      <c r="M48" s="477" t="s">
        <v>56</v>
      </c>
    </row>
    <row r="49" spans="1:13" s="100" customFormat="1" ht="18.75">
      <c r="A49" s="701"/>
      <c r="B49" s="820"/>
      <c r="C49" s="850"/>
      <c r="D49" s="820"/>
      <c r="E49" s="820"/>
      <c r="F49" s="387"/>
      <c r="G49" s="388"/>
      <c r="H49" s="387"/>
      <c r="I49" s="387"/>
      <c r="J49" s="387"/>
      <c r="K49" s="853"/>
      <c r="L49" s="475" t="s">
        <v>708</v>
      </c>
      <c r="M49" s="387"/>
    </row>
    <row r="50" spans="1:13" s="100" customFormat="1" ht="74.25" customHeight="1">
      <c r="A50" s="702"/>
      <c r="B50" s="821"/>
      <c r="C50" s="851"/>
      <c r="D50" s="821"/>
      <c r="E50" s="821"/>
      <c r="F50" s="389"/>
      <c r="G50" s="390"/>
      <c r="H50" s="389"/>
      <c r="I50" s="389"/>
      <c r="J50" s="389"/>
      <c r="K50" s="854"/>
      <c r="L50" s="704" t="s">
        <v>346</v>
      </c>
      <c r="M50" s="389"/>
    </row>
    <row r="51" spans="1:13" s="100" customFormat="1" ht="18.75">
      <c r="A51" s="793" t="s">
        <v>1538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</row>
    <row r="52" spans="12:13" ht="18.75">
      <c r="L52" s="485" t="s">
        <v>1405</v>
      </c>
      <c r="M52" s="539"/>
    </row>
    <row r="53" spans="1:13" ht="18.75">
      <c r="A53" s="1" t="s">
        <v>752</v>
      </c>
      <c r="M53" s="480"/>
    </row>
    <row r="54" ht="18.75">
      <c r="A54" s="66" t="s">
        <v>485</v>
      </c>
    </row>
    <row r="55" spans="1:13" ht="18.75">
      <c r="A55" s="756" t="s">
        <v>0</v>
      </c>
      <c r="B55" s="764" t="s">
        <v>1</v>
      </c>
      <c r="C55" s="764" t="s">
        <v>2</v>
      </c>
      <c r="D55" s="98" t="s">
        <v>3</v>
      </c>
      <c r="E55" s="764" t="s">
        <v>818</v>
      </c>
      <c r="F55" s="855" t="s">
        <v>329</v>
      </c>
      <c r="G55" s="856"/>
      <c r="H55" s="856"/>
      <c r="I55" s="856"/>
      <c r="J55" s="857"/>
      <c r="K55" s="98" t="s">
        <v>224</v>
      </c>
      <c r="L55" s="505" t="s">
        <v>709</v>
      </c>
      <c r="M55" s="785" t="s">
        <v>473</v>
      </c>
    </row>
    <row r="56" spans="1:13" ht="18.75">
      <c r="A56" s="757"/>
      <c r="B56" s="765"/>
      <c r="C56" s="765"/>
      <c r="D56" s="101" t="s">
        <v>6</v>
      </c>
      <c r="E56" s="765"/>
      <c r="F56" s="102">
        <v>2561</v>
      </c>
      <c r="G56" s="98">
        <v>2562</v>
      </c>
      <c r="H56" s="71">
        <v>2563</v>
      </c>
      <c r="I56" s="103">
        <v>2564</v>
      </c>
      <c r="J56" s="103">
        <v>2565</v>
      </c>
      <c r="K56" s="101" t="s">
        <v>338</v>
      </c>
      <c r="L56" s="506" t="s">
        <v>7</v>
      </c>
      <c r="M56" s="786"/>
    </row>
    <row r="57" spans="1:13" ht="18.75">
      <c r="A57" s="758"/>
      <c r="B57" s="766"/>
      <c r="C57" s="766"/>
      <c r="D57" s="105"/>
      <c r="E57" s="766"/>
      <c r="F57" s="106" t="s">
        <v>8</v>
      </c>
      <c r="G57" s="108" t="s">
        <v>8</v>
      </c>
      <c r="H57" s="76" t="s">
        <v>8</v>
      </c>
      <c r="I57" s="107" t="s">
        <v>8</v>
      </c>
      <c r="J57" s="107" t="s">
        <v>8</v>
      </c>
      <c r="K57" s="108"/>
      <c r="L57" s="507"/>
      <c r="M57" s="787"/>
    </row>
    <row r="58" spans="1:13" s="94" customFormat="1" ht="18.75">
      <c r="A58" s="700">
        <v>7</v>
      </c>
      <c r="B58" s="849" t="s">
        <v>1556</v>
      </c>
      <c r="C58" s="845" t="s">
        <v>839</v>
      </c>
      <c r="D58" s="819" t="s">
        <v>1065</v>
      </c>
      <c r="E58" s="819" t="s">
        <v>1066</v>
      </c>
      <c r="F58" s="385"/>
      <c r="G58" s="385">
        <v>1280000</v>
      </c>
      <c r="H58" s="385">
        <v>1280000</v>
      </c>
      <c r="I58" s="385">
        <v>1280000</v>
      </c>
      <c r="J58" s="385">
        <v>1280000</v>
      </c>
      <c r="K58" s="852" t="s">
        <v>838</v>
      </c>
      <c r="L58" s="475" t="s">
        <v>26</v>
      </c>
      <c r="M58" s="477" t="s">
        <v>291</v>
      </c>
    </row>
    <row r="59" spans="1:13" s="94" customFormat="1" ht="18.75">
      <c r="A59" s="701"/>
      <c r="B59" s="850"/>
      <c r="C59" s="846"/>
      <c r="D59" s="820"/>
      <c r="E59" s="820"/>
      <c r="F59" s="387"/>
      <c r="G59" s="388"/>
      <c r="H59" s="387"/>
      <c r="I59" s="387"/>
      <c r="J59" s="387"/>
      <c r="K59" s="853"/>
      <c r="L59" s="475" t="s">
        <v>706</v>
      </c>
      <c r="M59" s="477" t="s">
        <v>825</v>
      </c>
    </row>
    <row r="60" spans="1:13" s="94" customFormat="1" ht="18.75">
      <c r="A60" s="701"/>
      <c r="B60" s="850"/>
      <c r="C60" s="846"/>
      <c r="D60" s="820"/>
      <c r="E60" s="820"/>
      <c r="F60" s="387"/>
      <c r="G60" s="388"/>
      <c r="H60" s="387"/>
      <c r="I60" s="387"/>
      <c r="J60" s="387"/>
      <c r="K60" s="853"/>
      <c r="L60" s="475" t="s">
        <v>707</v>
      </c>
      <c r="M60" s="477" t="s">
        <v>56</v>
      </c>
    </row>
    <row r="61" spans="1:13" s="94" customFormat="1" ht="18.75">
      <c r="A61" s="701"/>
      <c r="B61" s="850"/>
      <c r="C61" s="846"/>
      <c r="D61" s="820"/>
      <c r="E61" s="820"/>
      <c r="F61" s="387"/>
      <c r="G61" s="388"/>
      <c r="H61" s="387"/>
      <c r="I61" s="387"/>
      <c r="J61" s="387"/>
      <c r="K61" s="853"/>
      <c r="L61" s="475" t="s">
        <v>708</v>
      </c>
      <c r="M61" s="387"/>
    </row>
    <row r="62" spans="1:13" s="94" customFormat="1" ht="60.75" customHeight="1">
      <c r="A62" s="702"/>
      <c r="B62" s="851"/>
      <c r="C62" s="847"/>
      <c r="D62" s="821"/>
      <c r="E62" s="821"/>
      <c r="F62" s="389"/>
      <c r="G62" s="390"/>
      <c r="H62" s="389"/>
      <c r="I62" s="389"/>
      <c r="J62" s="389"/>
      <c r="K62" s="854"/>
      <c r="L62" s="479" t="s">
        <v>346</v>
      </c>
      <c r="M62" s="389"/>
    </row>
    <row r="63" spans="1:13" s="94" customFormat="1" ht="18.75">
      <c r="A63" s="703">
        <v>8</v>
      </c>
      <c r="B63" s="849" t="s">
        <v>1557</v>
      </c>
      <c r="C63" s="845" t="s">
        <v>839</v>
      </c>
      <c r="D63" s="819" t="s">
        <v>1067</v>
      </c>
      <c r="E63" s="819" t="s">
        <v>1068</v>
      </c>
      <c r="F63" s="391"/>
      <c r="G63" s="391">
        <v>1040000</v>
      </c>
      <c r="H63" s="391">
        <v>1040000</v>
      </c>
      <c r="I63" s="391">
        <v>1040000</v>
      </c>
      <c r="J63" s="391">
        <v>1040000</v>
      </c>
      <c r="K63" s="852" t="s">
        <v>838</v>
      </c>
      <c r="L63" s="475" t="s">
        <v>26</v>
      </c>
      <c r="M63" s="477" t="s">
        <v>291</v>
      </c>
    </row>
    <row r="64" spans="1:13" s="94" customFormat="1" ht="18.75">
      <c r="A64" s="700"/>
      <c r="B64" s="850"/>
      <c r="C64" s="846"/>
      <c r="D64" s="820"/>
      <c r="E64" s="820"/>
      <c r="F64" s="387"/>
      <c r="G64" s="388"/>
      <c r="H64" s="387"/>
      <c r="I64" s="387"/>
      <c r="J64" s="387"/>
      <c r="K64" s="853"/>
      <c r="L64" s="475" t="s">
        <v>706</v>
      </c>
      <c r="M64" s="477" t="s">
        <v>825</v>
      </c>
    </row>
    <row r="65" spans="1:13" s="94" customFormat="1" ht="18.75">
      <c r="A65" s="701"/>
      <c r="B65" s="850"/>
      <c r="C65" s="846"/>
      <c r="D65" s="820"/>
      <c r="E65" s="820"/>
      <c r="F65" s="387"/>
      <c r="G65" s="388"/>
      <c r="H65" s="387"/>
      <c r="I65" s="387"/>
      <c r="J65" s="387"/>
      <c r="K65" s="853"/>
      <c r="L65" s="475" t="s">
        <v>707</v>
      </c>
      <c r="M65" s="477" t="s">
        <v>56</v>
      </c>
    </row>
    <row r="66" spans="1:13" s="94" customFormat="1" ht="18.75">
      <c r="A66" s="701"/>
      <c r="B66" s="850"/>
      <c r="C66" s="846"/>
      <c r="D66" s="820"/>
      <c r="E66" s="820"/>
      <c r="F66" s="387"/>
      <c r="G66" s="388"/>
      <c r="H66" s="387"/>
      <c r="I66" s="387"/>
      <c r="J66" s="387"/>
      <c r="K66" s="853"/>
      <c r="L66" s="475" t="s">
        <v>708</v>
      </c>
      <c r="M66" s="387"/>
    </row>
    <row r="67" spans="1:13" s="94" customFormat="1" ht="18.75">
      <c r="A67" s="701"/>
      <c r="B67" s="850"/>
      <c r="C67" s="846"/>
      <c r="D67" s="820"/>
      <c r="E67" s="820"/>
      <c r="F67" s="387"/>
      <c r="G67" s="388"/>
      <c r="H67" s="387"/>
      <c r="I67" s="387"/>
      <c r="J67" s="387"/>
      <c r="K67" s="853"/>
      <c r="L67" s="475" t="s">
        <v>346</v>
      </c>
      <c r="M67" s="387"/>
    </row>
    <row r="68" spans="1:13" s="94" customFormat="1" ht="38.25" customHeight="1">
      <c r="A68" s="702"/>
      <c r="B68" s="851"/>
      <c r="C68" s="847"/>
      <c r="D68" s="821"/>
      <c r="E68" s="821"/>
      <c r="F68" s="389"/>
      <c r="G68" s="390"/>
      <c r="H68" s="389"/>
      <c r="I68" s="600"/>
      <c r="J68" s="600"/>
      <c r="K68" s="389"/>
      <c r="L68" s="479"/>
      <c r="M68" s="389"/>
    </row>
    <row r="69" spans="1:13" s="94" customFormat="1" ht="18.75">
      <c r="A69" s="836">
        <v>9</v>
      </c>
      <c r="B69" s="837" t="s">
        <v>1069</v>
      </c>
      <c r="C69" s="838" t="s">
        <v>1070</v>
      </c>
      <c r="D69" s="839" t="s">
        <v>1071</v>
      </c>
      <c r="E69" s="842" t="s">
        <v>1072</v>
      </c>
      <c r="F69" s="840"/>
      <c r="G69" s="840">
        <v>5000000</v>
      </c>
      <c r="H69" s="840">
        <v>5000000</v>
      </c>
      <c r="I69" s="840">
        <v>5000000</v>
      </c>
      <c r="J69" s="840">
        <v>5000000</v>
      </c>
      <c r="K69" s="848" t="s">
        <v>838</v>
      </c>
      <c r="L69" s="819" t="s">
        <v>1073</v>
      </c>
      <c r="M69" s="841" t="s">
        <v>1062</v>
      </c>
    </row>
    <row r="70" spans="1:13" s="94" customFormat="1" ht="18.75">
      <c r="A70" s="836"/>
      <c r="B70" s="837"/>
      <c r="C70" s="838"/>
      <c r="D70" s="839"/>
      <c r="E70" s="843"/>
      <c r="F70" s="840"/>
      <c r="G70" s="840"/>
      <c r="H70" s="840"/>
      <c r="I70" s="840"/>
      <c r="J70" s="840"/>
      <c r="K70" s="848"/>
      <c r="L70" s="820"/>
      <c r="M70" s="841"/>
    </row>
    <row r="71" spans="1:13" s="94" customFormat="1" ht="65.25" customHeight="1">
      <c r="A71" s="836"/>
      <c r="B71" s="837"/>
      <c r="C71" s="838"/>
      <c r="D71" s="839"/>
      <c r="E71" s="844"/>
      <c r="F71" s="840"/>
      <c r="G71" s="840"/>
      <c r="H71" s="840"/>
      <c r="I71" s="840"/>
      <c r="J71" s="840"/>
      <c r="K71" s="848"/>
      <c r="L71" s="821"/>
      <c r="M71" s="841"/>
    </row>
    <row r="72" spans="1:13" ht="18.75">
      <c r="A72" s="793" t="s">
        <v>1539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3" ht="18.75">
      <c r="A73" s="241"/>
      <c r="B73" s="332">
        <f>F73</f>
        <v>0</v>
      </c>
      <c r="C73" s="332">
        <f>G73</f>
        <v>33320000</v>
      </c>
      <c r="D73" s="610">
        <f>H73</f>
        <v>33320000</v>
      </c>
      <c r="E73" s="610">
        <f>I73</f>
        <v>33320000</v>
      </c>
      <c r="F73" s="332">
        <f>SUM(F13+F18+F23+F35+F41+F46+F58+F63+F69)</f>
        <v>0</v>
      </c>
      <c r="G73" s="332">
        <f>SUM(G13+G18+G23+G35+G41+G46+G58+G63+G69)</f>
        <v>33320000</v>
      </c>
      <c r="H73" s="332">
        <f>SUM(H13+H18+H23+H35+H41+H46+H58+H63+H69)</f>
        <v>33320000</v>
      </c>
      <c r="I73" s="332">
        <f>SUM(I13+I18+I23+I35+I41+I46+I58+I63+I69)</f>
        <v>33320000</v>
      </c>
      <c r="J73" s="332">
        <f>SUM(J13+J18+J23+J35+J41+J46+J58+J63+J69)</f>
        <v>33320000</v>
      </c>
      <c r="K73" s="100"/>
      <c r="L73" s="388"/>
      <c r="M73" s="388"/>
    </row>
    <row r="74" ht="18.75">
      <c r="E74" s="401">
        <f>J73</f>
        <v>33320000</v>
      </c>
    </row>
  </sheetData>
  <sheetProtection/>
  <mergeCells count="67">
    <mergeCell ref="E35:E40"/>
    <mergeCell ref="A28:M28"/>
    <mergeCell ref="A51:M51"/>
    <mergeCell ref="A10:A12"/>
    <mergeCell ref="B10:B12"/>
    <mergeCell ref="A32:A34"/>
    <mergeCell ref="B32:B34"/>
    <mergeCell ref="C32:C34"/>
    <mergeCell ref="F32:J32"/>
    <mergeCell ref="M32:M34"/>
    <mergeCell ref="C10:C12"/>
    <mergeCell ref="F10:J10"/>
    <mergeCell ref="M10:M12"/>
    <mergeCell ref="E32:E34"/>
    <mergeCell ref="E23:E27"/>
    <mergeCell ref="E18:E22"/>
    <mergeCell ref="E13:E17"/>
    <mergeCell ref="E10:E12"/>
    <mergeCell ref="A2:M2"/>
    <mergeCell ref="A3:M3"/>
    <mergeCell ref="A5:M5"/>
    <mergeCell ref="A6:M6"/>
    <mergeCell ref="A7:M7"/>
    <mergeCell ref="A4:M4"/>
    <mergeCell ref="A41:A45"/>
    <mergeCell ref="B41:B45"/>
    <mergeCell ref="C41:C45"/>
    <mergeCell ref="D41:D45"/>
    <mergeCell ref="E41:E45"/>
    <mergeCell ref="K41:K45"/>
    <mergeCell ref="L41:L45"/>
    <mergeCell ref="M41:M45"/>
    <mergeCell ref="C46:C50"/>
    <mergeCell ref="D46:D50"/>
    <mergeCell ref="E46:E50"/>
    <mergeCell ref="K46:K50"/>
    <mergeCell ref="B46:B50"/>
    <mergeCell ref="A55:A57"/>
    <mergeCell ref="B55:B57"/>
    <mergeCell ref="C55:C57"/>
    <mergeCell ref="E55:E57"/>
    <mergeCell ref="F55:J55"/>
    <mergeCell ref="M55:M57"/>
    <mergeCell ref="C58:C62"/>
    <mergeCell ref="B58:B62"/>
    <mergeCell ref="D58:D62"/>
    <mergeCell ref="E58:E62"/>
    <mergeCell ref="K58:K62"/>
    <mergeCell ref="C63:C68"/>
    <mergeCell ref="H69:H71"/>
    <mergeCell ref="J69:J71"/>
    <mergeCell ref="K69:K71"/>
    <mergeCell ref="B63:B68"/>
    <mergeCell ref="D63:D68"/>
    <mergeCell ref="E63:E68"/>
    <mergeCell ref="K63:K67"/>
    <mergeCell ref="G69:G71"/>
    <mergeCell ref="I69:I71"/>
    <mergeCell ref="A72:M72"/>
    <mergeCell ref="A69:A71"/>
    <mergeCell ref="B69:B71"/>
    <mergeCell ref="C69:C71"/>
    <mergeCell ref="D69:D71"/>
    <mergeCell ref="F69:F71"/>
    <mergeCell ref="L69:L71"/>
    <mergeCell ref="M69:M71"/>
    <mergeCell ref="E69:E71"/>
  </mergeCells>
  <printOptions/>
  <pageMargins left="0" right="0" top="0.5905511811023623" bottom="0.5511811023622047" header="0.31496062992125984" footer="0.31496062992125984"/>
  <pageSetup horizontalDpi="600" verticalDpi="600" orientation="landscape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L63"/>
  <sheetViews>
    <sheetView view="pageBreakPreview" zoomScaleNormal="110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0.8515625" style="163" customWidth="1"/>
    <col min="2" max="2" width="7.8515625" style="184" customWidth="1"/>
    <col min="3" max="3" width="11.57421875" style="163" customWidth="1"/>
    <col min="4" max="4" width="7.57421875" style="184" customWidth="1"/>
    <col min="5" max="5" width="11.57421875" style="163" customWidth="1"/>
    <col min="6" max="6" width="6.57421875" style="174" customWidth="1"/>
    <col min="7" max="7" width="11.57421875" style="175" customWidth="1"/>
    <col min="8" max="8" width="7.00390625" style="174" customWidth="1"/>
    <col min="9" max="9" width="11.7109375" style="175" customWidth="1"/>
    <col min="10" max="10" width="7.00390625" style="174" customWidth="1"/>
    <col min="11" max="11" width="11.57421875" style="163" customWidth="1"/>
    <col min="12" max="16384" width="9.00390625" style="163" customWidth="1"/>
  </cols>
  <sheetData>
    <row r="1" spans="1:11" s="223" customFormat="1" ht="20.25">
      <c r="A1" s="728" t="s">
        <v>774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</row>
    <row r="2" ht="20.25">
      <c r="I2" s="372" t="s">
        <v>747</v>
      </c>
    </row>
    <row r="3" spans="1:12" ht="26.25">
      <c r="A3" s="738" t="s">
        <v>756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162"/>
    </row>
    <row r="4" spans="1:12" ht="26.25" customHeight="1">
      <c r="A4" s="738" t="s">
        <v>326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162"/>
    </row>
    <row r="5" spans="1:12" ht="26.25" customHeight="1">
      <c r="A5" s="738" t="s">
        <v>737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162"/>
    </row>
    <row r="6" spans="1:12" ht="26.25" customHeight="1">
      <c r="A6" s="835" t="s">
        <v>740</v>
      </c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162"/>
    </row>
    <row r="7" spans="1:12" ht="26.25" customHeight="1">
      <c r="A7" s="834" t="s">
        <v>221</v>
      </c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164"/>
    </row>
    <row r="8" spans="1:11" s="165" customFormat="1" ht="20.25">
      <c r="A8" s="729" t="s">
        <v>742</v>
      </c>
      <c r="B8" s="731" t="s">
        <v>327</v>
      </c>
      <c r="C8" s="732"/>
      <c r="D8" s="731" t="s">
        <v>332</v>
      </c>
      <c r="E8" s="732"/>
      <c r="F8" s="733" t="s">
        <v>739</v>
      </c>
      <c r="G8" s="734"/>
      <c r="H8" s="733" t="s">
        <v>738</v>
      </c>
      <c r="I8" s="734"/>
      <c r="J8" s="731" t="s">
        <v>780</v>
      </c>
      <c r="K8" s="732"/>
    </row>
    <row r="9" spans="1:11" s="165" customFormat="1" ht="23.25" customHeight="1">
      <c r="A9" s="730"/>
      <c r="B9" s="735" t="s">
        <v>328</v>
      </c>
      <c r="C9" s="179" t="s">
        <v>329</v>
      </c>
      <c r="D9" s="735" t="s">
        <v>328</v>
      </c>
      <c r="E9" s="179" t="s">
        <v>329</v>
      </c>
      <c r="F9" s="735" t="s">
        <v>328</v>
      </c>
      <c r="G9" s="179" t="s">
        <v>329</v>
      </c>
      <c r="H9" s="735" t="s">
        <v>328</v>
      </c>
      <c r="I9" s="179" t="s">
        <v>329</v>
      </c>
      <c r="J9" s="735" t="s">
        <v>328</v>
      </c>
      <c r="K9" s="179" t="s">
        <v>329</v>
      </c>
    </row>
    <row r="10" spans="1:11" s="165" customFormat="1" ht="20.25">
      <c r="A10" s="730"/>
      <c r="B10" s="737"/>
      <c r="C10" s="180" t="s">
        <v>330</v>
      </c>
      <c r="D10" s="737"/>
      <c r="E10" s="180" t="s">
        <v>330</v>
      </c>
      <c r="F10" s="737"/>
      <c r="G10" s="180" t="s">
        <v>330</v>
      </c>
      <c r="H10" s="737"/>
      <c r="I10" s="180" t="s">
        <v>330</v>
      </c>
      <c r="J10" s="737"/>
      <c r="K10" s="180" t="s">
        <v>330</v>
      </c>
    </row>
    <row r="11" spans="1:11" ht="20.25">
      <c r="A11" s="353"/>
      <c r="B11" s="228"/>
      <c r="C11" s="229"/>
      <c r="D11" s="207"/>
      <c r="E11" s="229"/>
      <c r="F11" s="230"/>
      <c r="G11" s="229"/>
      <c r="H11" s="230"/>
      <c r="I11" s="229"/>
      <c r="J11" s="230"/>
      <c r="K11" s="208"/>
    </row>
    <row r="12" spans="1:11" ht="40.5">
      <c r="A12" s="259" t="s">
        <v>748</v>
      </c>
      <c r="B12" s="261"/>
      <c r="C12" s="350"/>
      <c r="D12" s="205"/>
      <c r="E12" s="350"/>
      <c r="F12" s="351"/>
      <c r="G12" s="350"/>
      <c r="H12" s="351"/>
      <c r="I12" s="350"/>
      <c r="J12" s="351"/>
      <c r="K12" s="209"/>
    </row>
    <row r="13" spans="1:11" ht="20.25" customHeight="1">
      <c r="A13" s="219" t="s">
        <v>485</v>
      </c>
      <c r="B13" s="216">
        <v>5</v>
      </c>
      <c r="C13" s="217">
        <f>'ผ02(1)(2)'!E88</f>
        <v>0</v>
      </c>
      <c r="D13" s="216">
        <v>3</v>
      </c>
      <c r="E13" s="217">
        <f>'ผ02(1)(2)'!F88</f>
        <v>0</v>
      </c>
      <c r="F13" s="216">
        <v>7</v>
      </c>
      <c r="G13" s="217">
        <f>'ผ02(1)(2)'!G88</f>
        <v>0</v>
      </c>
      <c r="H13" s="216">
        <v>13</v>
      </c>
      <c r="I13" s="217">
        <f>'ผ02(1)(2)'!I88</f>
        <v>0</v>
      </c>
      <c r="J13" s="192">
        <f>SUM(B13+D13+F13+H13)</f>
        <v>28</v>
      </c>
      <c r="K13" s="198">
        <f>SUM(C13+G13+E13+I13)</f>
        <v>0</v>
      </c>
    </row>
    <row r="14" spans="1:11" s="168" customFormat="1" ht="20.25" thickBot="1">
      <c r="A14" s="213" t="s">
        <v>808</v>
      </c>
      <c r="B14" s="214">
        <f aca="true" t="shared" si="0" ref="B14:K14">SUM(B13:B13)</f>
        <v>5</v>
      </c>
      <c r="C14" s="215">
        <f t="shared" si="0"/>
        <v>0</v>
      </c>
      <c r="D14" s="214">
        <f t="shared" si="0"/>
        <v>3</v>
      </c>
      <c r="E14" s="215">
        <f t="shared" si="0"/>
        <v>0</v>
      </c>
      <c r="F14" s="214">
        <f t="shared" si="0"/>
        <v>7</v>
      </c>
      <c r="G14" s="215">
        <f t="shared" si="0"/>
        <v>0</v>
      </c>
      <c r="H14" s="214">
        <f t="shared" si="0"/>
        <v>13</v>
      </c>
      <c r="I14" s="215">
        <f t="shared" si="0"/>
        <v>0</v>
      </c>
      <c r="J14" s="214">
        <f t="shared" si="0"/>
        <v>28</v>
      </c>
      <c r="K14" s="215">
        <f t="shared" si="0"/>
        <v>0</v>
      </c>
    </row>
    <row r="15" spans="1:11" s="168" customFormat="1" ht="20.25" thickTop="1">
      <c r="A15" s="170"/>
      <c r="B15" s="225"/>
      <c r="C15" s="227"/>
      <c r="D15" s="225"/>
      <c r="E15" s="227"/>
      <c r="F15" s="225"/>
      <c r="G15" s="227"/>
      <c r="H15" s="225"/>
      <c r="I15" s="227"/>
      <c r="J15" s="225"/>
      <c r="K15" s="349"/>
    </row>
    <row r="16" spans="1:11" s="168" customFormat="1" ht="19.5">
      <c r="A16" s="170"/>
      <c r="B16" s="225"/>
      <c r="C16" s="227"/>
      <c r="D16" s="225"/>
      <c r="E16" s="227"/>
      <c r="F16" s="225"/>
      <c r="G16" s="227"/>
      <c r="H16" s="225"/>
      <c r="I16" s="227"/>
      <c r="J16" s="225"/>
      <c r="K16" s="349"/>
    </row>
    <row r="17" spans="1:11" s="168" customFormat="1" ht="19.5">
      <c r="A17" s="170"/>
      <c r="B17" s="225"/>
      <c r="C17" s="227"/>
      <c r="D17" s="225"/>
      <c r="E17" s="227"/>
      <c r="F17" s="225"/>
      <c r="G17" s="227"/>
      <c r="H17" s="225"/>
      <c r="I17" s="227"/>
      <c r="J17" s="225"/>
      <c r="K17" s="349"/>
    </row>
    <row r="18" spans="1:11" s="168" customFormat="1" ht="19.5">
      <c r="A18" s="170"/>
      <c r="B18" s="225"/>
      <c r="C18" s="227"/>
      <c r="D18" s="225"/>
      <c r="E18" s="227"/>
      <c r="F18" s="225"/>
      <c r="G18" s="227"/>
      <c r="H18" s="225"/>
      <c r="I18" s="227"/>
      <c r="J18" s="225"/>
      <c r="K18" s="349"/>
    </row>
    <row r="19" spans="1:11" s="168" customFormat="1" ht="19.5">
      <c r="A19" s="170"/>
      <c r="B19" s="225"/>
      <c r="C19" s="227"/>
      <c r="D19" s="225"/>
      <c r="E19" s="227"/>
      <c r="F19" s="225"/>
      <c r="G19" s="227"/>
      <c r="H19" s="225"/>
      <c r="I19" s="227"/>
      <c r="J19" s="225"/>
      <c r="K19" s="349"/>
    </row>
    <row r="20" spans="1:11" s="168" customFormat="1" ht="19.5">
      <c r="A20" s="170"/>
      <c r="B20" s="225"/>
      <c r="C20" s="227"/>
      <c r="D20" s="225"/>
      <c r="E20" s="227"/>
      <c r="F20" s="225"/>
      <c r="G20" s="227"/>
      <c r="H20" s="225"/>
      <c r="I20" s="227"/>
      <c r="J20" s="225"/>
      <c r="K20" s="349"/>
    </row>
    <row r="21" spans="1:11" s="168" customFormat="1" ht="19.5">
      <c r="A21" s="170"/>
      <c r="B21" s="225"/>
      <c r="C21" s="227"/>
      <c r="D21" s="225"/>
      <c r="E21" s="227"/>
      <c r="F21" s="225"/>
      <c r="G21" s="227"/>
      <c r="H21" s="225"/>
      <c r="I21" s="227"/>
      <c r="J21" s="225"/>
      <c r="K21" s="349"/>
    </row>
    <row r="22" spans="1:11" s="168" customFormat="1" ht="19.5">
      <c r="A22" s="170"/>
      <c r="B22" s="225"/>
      <c r="C22" s="227"/>
      <c r="D22" s="225"/>
      <c r="E22" s="227"/>
      <c r="F22" s="225"/>
      <c r="G22" s="227"/>
      <c r="H22" s="225"/>
      <c r="I22" s="227"/>
      <c r="J22" s="225"/>
      <c r="K22" s="349"/>
    </row>
    <row r="23" spans="1:11" s="168" customFormat="1" ht="19.5">
      <c r="A23" s="170"/>
      <c r="B23" s="171"/>
      <c r="C23" s="172"/>
      <c r="D23" s="171"/>
      <c r="E23" s="172"/>
      <c r="F23" s="171"/>
      <c r="G23" s="173"/>
      <c r="H23" s="171"/>
      <c r="I23" s="173"/>
      <c r="J23" s="171"/>
      <c r="K23" s="172"/>
    </row>
    <row r="24" spans="1:11" s="168" customFormat="1" ht="19.5">
      <c r="A24" s="170"/>
      <c r="B24" s="171"/>
      <c r="C24" s="172"/>
      <c r="D24" s="171"/>
      <c r="E24" s="172"/>
      <c r="F24" s="171"/>
      <c r="G24" s="173"/>
      <c r="H24" s="171"/>
      <c r="I24" s="173"/>
      <c r="J24" s="171"/>
      <c r="K24" s="172"/>
    </row>
    <row r="25" spans="1:11" s="168" customFormat="1" ht="19.5">
      <c r="A25" s="170"/>
      <c r="B25" s="171"/>
      <c r="C25" s="172"/>
      <c r="D25" s="171"/>
      <c r="E25" s="172"/>
      <c r="F25" s="171"/>
      <c r="G25" s="173"/>
      <c r="H25" s="171"/>
      <c r="I25" s="173"/>
      <c r="J25" s="171"/>
      <c r="K25" s="172"/>
    </row>
    <row r="26" spans="1:11" s="168" customFormat="1" ht="19.5">
      <c r="A26" s="170"/>
      <c r="B26" s="171"/>
      <c r="C26" s="172"/>
      <c r="D26" s="171"/>
      <c r="E26" s="172"/>
      <c r="F26" s="171"/>
      <c r="G26" s="173"/>
      <c r="H26" s="171"/>
      <c r="I26" s="173"/>
      <c r="J26" s="171"/>
      <c r="K26" s="172"/>
    </row>
    <row r="27" spans="1:11" s="168" customFormat="1" ht="19.5">
      <c r="A27" s="170"/>
      <c r="B27" s="171"/>
      <c r="C27" s="172"/>
      <c r="D27" s="171"/>
      <c r="E27" s="172"/>
      <c r="F27" s="171"/>
      <c r="G27" s="173"/>
      <c r="H27" s="171"/>
      <c r="I27" s="173"/>
      <c r="J27" s="171"/>
      <c r="K27" s="172"/>
    </row>
    <row r="28" spans="1:11" s="168" customFormat="1" ht="19.5">
      <c r="A28" s="170"/>
      <c r="B28" s="171"/>
      <c r="C28" s="172"/>
      <c r="D28" s="171"/>
      <c r="E28" s="172"/>
      <c r="F28" s="171"/>
      <c r="G28" s="173"/>
      <c r="H28" s="171"/>
      <c r="I28" s="173"/>
      <c r="J28" s="171"/>
      <c r="K28" s="172"/>
    </row>
    <row r="29" spans="1:11" s="168" customFormat="1" ht="19.5">
      <c r="A29" s="170"/>
      <c r="B29" s="171"/>
      <c r="C29" s="172"/>
      <c r="D29" s="171"/>
      <c r="E29" s="172"/>
      <c r="F29" s="171"/>
      <c r="G29" s="173"/>
      <c r="H29" s="171"/>
      <c r="I29" s="173"/>
      <c r="J29" s="171"/>
      <c r="K29" s="172"/>
    </row>
    <row r="30" spans="1:11" s="168" customFormat="1" ht="19.5">
      <c r="A30" s="170"/>
      <c r="B30" s="171"/>
      <c r="C30" s="172"/>
      <c r="D30" s="171"/>
      <c r="E30" s="172"/>
      <c r="F30" s="171"/>
      <c r="G30" s="173"/>
      <c r="H30" s="171"/>
      <c r="I30" s="173"/>
      <c r="J30" s="171"/>
      <c r="K30" s="172"/>
    </row>
    <row r="31" spans="1:11" s="168" customFormat="1" ht="19.5">
      <c r="A31" s="170"/>
      <c r="B31" s="171"/>
      <c r="C31" s="172"/>
      <c r="D31" s="171"/>
      <c r="E31" s="172"/>
      <c r="F31" s="171"/>
      <c r="G31" s="173"/>
      <c r="H31" s="171"/>
      <c r="I31" s="173"/>
      <c r="J31" s="171"/>
      <c r="K31" s="172"/>
    </row>
    <row r="35" spans="2:11" ht="20.25">
      <c r="B35" s="174"/>
      <c r="C35" s="175"/>
      <c r="D35" s="174"/>
      <c r="E35" s="175"/>
      <c r="K35" s="175"/>
    </row>
    <row r="36" spans="2:11" ht="20.25">
      <c r="B36" s="174"/>
      <c r="C36" s="175"/>
      <c r="D36" s="174"/>
      <c r="E36" s="175"/>
      <c r="K36" s="175"/>
    </row>
    <row r="37" spans="2:11" ht="20.25">
      <c r="B37" s="174"/>
      <c r="C37" s="175"/>
      <c r="D37" s="174"/>
      <c r="E37" s="175"/>
      <c r="K37" s="175"/>
    </row>
    <row r="38" spans="2:11" ht="20.25">
      <c r="B38" s="174"/>
      <c r="C38" s="175"/>
      <c r="D38" s="174"/>
      <c r="E38" s="175"/>
      <c r="K38" s="175"/>
    </row>
    <row r="39" spans="2:11" ht="20.25">
      <c r="B39" s="174"/>
      <c r="C39" s="175"/>
      <c r="D39" s="174"/>
      <c r="E39" s="175"/>
      <c r="K39" s="175"/>
    </row>
    <row r="40" spans="2:11" ht="20.25">
      <c r="B40" s="174"/>
      <c r="C40" s="175"/>
      <c r="D40" s="174"/>
      <c r="E40" s="175"/>
      <c r="K40" s="175"/>
    </row>
    <row r="41" spans="2:11" ht="20.25">
      <c r="B41" s="174"/>
      <c r="C41" s="175"/>
      <c r="D41" s="174"/>
      <c r="E41" s="175"/>
      <c r="K41" s="175"/>
    </row>
    <row r="42" spans="2:11" ht="20.25">
      <c r="B42" s="174"/>
      <c r="C42" s="175"/>
      <c r="D42" s="174"/>
      <c r="E42" s="175"/>
      <c r="K42" s="175"/>
    </row>
    <row r="43" spans="2:11" ht="20.25">
      <c r="B43" s="174"/>
      <c r="C43" s="175"/>
      <c r="D43" s="174"/>
      <c r="E43" s="175"/>
      <c r="K43" s="175"/>
    </row>
    <row r="44" spans="2:11" ht="20.25">
      <c r="B44" s="174"/>
      <c r="C44" s="175"/>
      <c r="D44" s="174"/>
      <c r="E44" s="175"/>
      <c r="K44" s="175"/>
    </row>
    <row r="45" spans="2:11" ht="20.25">
      <c r="B45" s="174"/>
      <c r="C45" s="175"/>
      <c r="D45" s="174"/>
      <c r="E45" s="175"/>
      <c r="K45" s="175"/>
    </row>
    <row r="46" spans="2:11" ht="20.25">
      <c r="B46" s="174"/>
      <c r="C46" s="175"/>
      <c r="D46" s="174"/>
      <c r="E46" s="175"/>
      <c r="K46" s="175"/>
    </row>
    <row r="47" spans="2:11" ht="20.25">
      <c r="B47" s="174"/>
      <c r="C47" s="175"/>
      <c r="D47" s="174"/>
      <c r="E47" s="175"/>
      <c r="K47" s="175"/>
    </row>
    <row r="48" spans="2:11" ht="20.25">
      <c r="B48" s="174"/>
      <c r="C48" s="175"/>
      <c r="D48" s="174"/>
      <c r="E48" s="175"/>
      <c r="K48" s="175"/>
    </row>
    <row r="49" spans="2:11" ht="20.25">
      <c r="B49" s="174"/>
      <c r="C49" s="175"/>
      <c r="D49" s="174"/>
      <c r="E49" s="175"/>
      <c r="K49" s="175"/>
    </row>
    <row r="50" spans="2:11" ht="20.25">
      <c r="B50" s="174"/>
      <c r="C50" s="175"/>
      <c r="D50" s="174"/>
      <c r="E50" s="175"/>
      <c r="K50" s="175"/>
    </row>
    <row r="51" spans="2:11" ht="20.25">
      <c r="B51" s="174"/>
      <c r="C51" s="175"/>
      <c r="D51" s="174"/>
      <c r="E51" s="175"/>
      <c r="K51" s="175"/>
    </row>
    <row r="52" spans="2:11" ht="20.25">
      <c r="B52" s="174"/>
      <c r="C52" s="175"/>
      <c r="D52" s="174"/>
      <c r="E52" s="175"/>
      <c r="K52" s="175"/>
    </row>
    <row r="53" spans="2:11" ht="20.25">
      <c r="B53" s="174"/>
      <c r="C53" s="175"/>
      <c r="D53" s="174"/>
      <c r="E53" s="175"/>
      <c r="K53" s="175"/>
    </row>
    <row r="54" spans="2:11" ht="20.25">
      <c r="B54" s="174"/>
      <c r="C54" s="175"/>
      <c r="D54" s="174"/>
      <c r="E54" s="175"/>
      <c r="K54" s="175"/>
    </row>
    <row r="55" spans="3:11" ht="20.25">
      <c r="C55" s="175"/>
      <c r="E55" s="175"/>
      <c r="K55" s="176"/>
    </row>
    <row r="56" spans="2:11" ht="20.25">
      <c r="B56" s="187"/>
      <c r="C56" s="175"/>
      <c r="D56" s="187"/>
      <c r="E56" s="176"/>
      <c r="K56" s="176"/>
    </row>
    <row r="57" spans="3:11" ht="20.25">
      <c r="C57" s="175"/>
      <c r="E57" s="175"/>
      <c r="K57" s="176"/>
    </row>
    <row r="58" spans="3:11" ht="20.25">
      <c r="C58" s="175"/>
      <c r="E58" s="175"/>
      <c r="K58" s="176"/>
    </row>
    <row r="59" spans="3:11" ht="20.25">
      <c r="C59" s="175"/>
      <c r="E59" s="175"/>
      <c r="K59" s="176"/>
    </row>
    <row r="60" spans="3:11" ht="20.25">
      <c r="C60" s="175"/>
      <c r="E60" s="175"/>
      <c r="K60" s="176"/>
    </row>
    <row r="61" spans="3:11" ht="20.25">
      <c r="C61" s="175"/>
      <c r="E61" s="175"/>
      <c r="K61" s="176"/>
    </row>
    <row r="62" spans="3:11" ht="20.25">
      <c r="C62" s="175"/>
      <c r="D62" s="174"/>
      <c r="E62" s="175"/>
      <c r="K62" s="175"/>
    </row>
    <row r="63" spans="3:11" ht="20.25">
      <c r="C63" s="176"/>
      <c r="E63" s="176"/>
      <c r="K63" s="176"/>
    </row>
  </sheetData>
  <sheetProtection/>
  <mergeCells count="17">
    <mergeCell ref="A8:A10"/>
    <mergeCell ref="B8:C8"/>
    <mergeCell ref="A1:K1"/>
    <mergeCell ref="A3:K3"/>
    <mergeCell ref="A4:K4"/>
    <mergeCell ref="A5:K5"/>
    <mergeCell ref="A6:K6"/>
    <mergeCell ref="A7:K7"/>
    <mergeCell ref="D8:E8"/>
    <mergeCell ref="F8:G8"/>
    <mergeCell ref="H8:I8"/>
    <mergeCell ref="J8:K8"/>
    <mergeCell ref="B9:B10"/>
    <mergeCell ref="D9:D10"/>
    <mergeCell ref="F9:F10"/>
    <mergeCell ref="H9:H10"/>
    <mergeCell ref="J9:J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2:M100"/>
  <sheetViews>
    <sheetView view="pageBreakPreview" zoomScaleSheetLayoutView="100" workbookViewId="0" topLeftCell="A64">
      <selection activeCell="B47" sqref="B47"/>
    </sheetView>
  </sheetViews>
  <sheetFormatPr defaultColWidth="9.140625" defaultRowHeight="15"/>
  <cols>
    <col min="1" max="1" width="3.8515625" style="2" customWidth="1"/>
    <col min="2" max="2" width="19.00390625" style="2" customWidth="1"/>
    <col min="3" max="3" width="16.28125" style="2" customWidth="1"/>
    <col min="4" max="4" width="17.421875" style="2" customWidth="1"/>
    <col min="5" max="5" width="10.140625" style="2" customWidth="1"/>
    <col min="6" max="6" width="11.421875" style="2" customWidth="1"/>
    <col min="7" max="7" width="11.140625" style="2" customWidth="1"/>
    <col min="8" max="8" width="10.8515625" style="2" customWidth="1"/>
    <col min="9" max="9" width="10.7109375" style="2" customWidth="1"/>
    <col min="10" max="10" width="6.28125" style="470" customWidth="1"/>
    <col min="11" max="11" width="11.00390625" style="470" customWidth="1"/>
    <col min="12" max="12" width="7.00390625" style="470" customWidth="1"/>
    <col min="13" max="13" width="7.7109375" style="2" customWidth="1"/>
    <col min="14" max="16384" width="9.00390625" style="2" customWidth="1"/>
  </cols>
  <sheetData>
    <row r="2" spans="11:13" ht="18.75">
      <c r="K2" s="485" t="s">
        <v>1405</v>
      </c>
      <c r="L2" s="539"/>
      <c r="M2" s="445"/>
    </row>
    <row r="3" spans="1:13" ht="18.75">
      <c r="A3" s="1" t="s">
        <v>752</v>
      </c>
      <c r="L3" s="480"/>
      <c r="M3" s="28"/>
    </row>
    <row r="4" ht="18.75">
      <c r="A4" s="66" t="s">
        <v>485</v>
      </c>
    </row>
    <row r="5" spans="1:13" s="470" customFormat="1" ht="18.75" customHeight="1">
      <c r="A5" s="779" t="s">
        <v>0</v>
      </c>
      <c r="B5" s="779" t="s">
        <v>1</v>
      </c>
      <c r="C5" s="779" t="s">
        <v>2</v>
      </c>
      <c r="D5" s="67" t="s">
        <v>3</v>
      </c>
      <c r="E5" s="782" t="s">
        <v>329</v>
      </c>
      <c r="F5" s="783"/>
      <c r="G5" s="783"/>
      <c r="H5" s="783"/>
      <c r="I5" s="784"/>
      <c r="J5" s="468" t="s">
        <v>224</v>
      </c>
      <c r="K5" s="870" t="s">
        <v>1074</v>
      </c>
      <c r="L5" s="785" t="s">
        <v>473</v>
      </c>
      <c r="M5" s="577"/>
    </row>
    <row r="6" spans="1:13" s="470" customFormat="1" ht="18.75">
      <c r="A6" s="868"/>
      <c r="B6" s="868"/>
      <c r="C6" s="868"/>
      <c r="D6" s="69" t="s">
        <v>6</v>
      </c>
      <c r="E6" s="70">
        <v>2561</v>
      </c>
      <c r="F6" s="67">
        <v>2562</v>
      </c>
      <c r="G6" s="71">
        <v>2563</v>
      </c>
      <c r="H6" s="71">
        <v>2564</v>
      </c>
      <c r="I6" s="71">
        <v>2565</v>
      </c>
      <c r="J6" s="471" t="s">
        <v>338</v>
      </c>
      <c r="K6" s="871"/>
      <c r="L6" s="786"/>
      <c r="M6" s="577"/>
    </row>
    <row r="7" spans="1:13" s="470" customFormat="1" ht="18.75">
      <c r="A7" s="869"/>
      <c r="B7" s="869"/>
      <c r="C7" s="869"/>
      <c r="D7" s="73"/>
      <c r="E7" s="74" t="s">
        <v>8</v>
      </c>
      <c r="F7" s="75" t="s">
        <v>8</v>
      </c>
      <c r="G7" s="76" t="s">
        <v>8</v>
      </c>
      <c r="H7" s="76" t="s">
        <v>8</v>
      </c>
      <c r="I7" s="76" t="s">
        <v>8</v>
      </c>
      <c r="J7" s="473"/>
      <c r="K7" s="872"/>
      <c r="L7" s="787"/>
      <c r="M7" s="577"/>
    </row>
    <row r="8" spans="1:12" s="388" customFormat="1" ht="15.75" customHeight="1">
      <c r="A8" s="231">
        <v>10</v>
      </c>
      <c r="B8" s="849" t="s">
        <v>1407</v>
      </c>
      <c r="C8" s="116" t="s">
        <v>339</v>
      </c>
      <c r="D8" s="232" t="s">
        <v>686</v>
      </c>
      <c r="E8" s="385"/>
      <c r="F8" s="385">
        <v>11000000</v>
      </c>
      <c r="G8" s="385">
        <v>11000000</v>
      </c>
      <c r="H8" s="385">
        <v>11000000</v>
      </c>
      <c r="I8" s="385">
        <v>11000000</v>
      </c>
      <c r="J8" s="385" t="s">
        <v>341</v>
      </c>
      <c r="K8" s="475" t="s">
        <v>26</v>
      </c>
      <c r="L8" s="477" t="s">
        <v>291</v>
      </c>
    </row>
    <row r="9" spans="1:12" s="388" customFormat="1" ht="18.75">
      <c r="A9" s="233"/>
      <c r="B9" s="850"/>
      <c r="C9" s="116" t="s">
        <v>701</v>
      </c>
      <c r="D9" s="236" t="s">
        <v>1410</v>
      </c>
      <c r="E9" s="387"/>
      <c r="G9" s="387"/>
      <c r="H9" s="387"/>
      <c r="I9" s="387"/>
      <c r="J9" s="387" t="s">
        <v>343</v>
      </c>
      <c r="K9" s="475" t="s">
        <v>706</v>
      </c>
      <c r="L9" s="477" t="s">
        <v>825</v>
      </c>
    </row>
    <row r="10" spans="1:12" s="388" customFormat="1" ht="18.75">
      <c r="A10" s="233"/>
      <c r="B10" s="850"/>
      <c r="C10" s="116" t="s">
        <v>702</v>
      </c>
      <c r="D10" s="118" t="s">
        <v>1411</v>
      </c>
      <c r="E10" s="387"/>
      <c r="G10" s="387"/>
      <c r="H10" s="387"/>
      <c r="I10" s="387"/>
      <c r="J10" s="387"/>
      <c r="K10" s="475" t="s">
        <v>707</v>
      </c>
      <c r="L10" s="477" t="s">
        <v>56</v>
      </c>
    </row>
    <row r="11" spans="1:12" s="388" customFormat="1" ht="18.75">
      <c r="A11" s="233"/>
      <c r="B11" s="850"/>
      <c r="C11" s="116" t="s">
        <v>704</v>
      </c>
      <c r="D11" s="118" t="s">
        <v>494</v>
      </c>
      <c r="E11" s="387"/>
      <c r="G11" s="387"/>
      <c r="H11" s="387"/>
      <c r="I11" s="387"/>
      <c r="J11" s="387"/>
      <c r="K11" s="475" t="s">
        <v>708</v>
      </c>
      <c r="L11" s="387"/>
    </row>
    <row r="12" spans="1:12" s="388" customFormat="1" ht="18.75">
      <c r="A12" s="240"/>
      <c r="B12" s="851"/>
      <c r="C12" s="124" t="s">
        <v>703</v>
      </c>
      <c r="D12" s="126"/>
      <c r="E12" s="389"/>
      <c r="F12" s="390"/>
      <c r="G12" s="389"/>
      <c r="H12" s="389"/>
      <c r="I12" s="389"/>
      <c r="J12" s="389"/>
      <c r="K12" s="479" t="s">
        <v>346</v>
      </c>
      <c r="L12" s="389"/>
    </row>
    <row r="13" spans="1:12" s="388" customFormat="1" ht="15.75" customHeight="1">
      <c r="A13" s="231">
        <v>11</v>
      </c>
      <c r="B13" s="849" t="s">
        <v>1408</v>
      </c>
      <c r="C13" s="116" t="s">
        <v>339</v>
      </c>
      <c r="D13" s="232" t="s">
        <v>686</v>
      </c>
      <c r="E13" s="385"/>
      <c r="F13" s="385">
        <v>2800000</v>
      </c>
      <c r="G13" s="385">
        <v>2800000</v>
      </c>
      <c r="H13" s="385">
        <v>2800000</v>
      </c>
      <c r="I13" s="385">
        <v>2800000</v>
      </c>
      <c r="J13" s="385" t="s">
        <v>341</v>
      </c>
      <c r="K13" s="475" t="s">
        <v>26</v>
      </c>
      <c r="L13" s="477" t="s">
        <v>291</v>
      </c>
    </row>
    <row r="14" spans="1:12" s="388" customFormat="1" ht="18.75">
      <c r="A14" s="233"/>
      <c r="B14" s="850"/>
      <c r="C14" s="116" t="s">
        <v>701</v>
      </c>
      <c r="D14" s="236" t="s">
        <v>1412</v>
      </c>
      <c r="E14" s="387"/>
      <c r="G14" s="387"/>
      <c r="H14" s="387"/>
      <c r="I14" s="387"/>
      <c r="J14" s="387" t="s">
        <v>343</v>
      </c>
      <c r="K14" s="475" t="s">
        <v>706</v>
      </c>
      <c r="L14" s="477" t="s">
        <v>825</v>
      </c>
    </row>
    <row r="15" spans="1:12" s="388" customFormat="1" ht="18.75">
      <c r="A15" s="233"/>
      <c r="B15" s="850"/>
      <c r="C15" s="116" t="s">
        <v>702</v>
      </c>
      <c r="D15" s="118" t="s">
        <v>1413</v>
      </c>
      <c r="E15" s="387"/>
      <c r="G15" s="387"/>
      <c r="H15" s="387"/>
      <c r="I15" s="387"/>
      <c r="J15" s="387"/>
      <c r="K15" s="475" t="s">
        <v>707</v>
      </c>
      <c r="L15" s="477" t="s">
        <v>56</v>
      </c>
    </row>
    <row r="16" spans="1:12" s="388" customFormat="1" ht="18.75">
      <c r="A16" s="233"/>
      <c r="B16" s="850"/>
      <c r="C16" s="116" t="s">
        <v>704</v>
      </c>
      <c r="D16" s="118" t="s">
        <v>494</v>
      </c>
      <c r="E16" s="387"/>
      <c r="G16" s="387"/>
      <c r="H16" s="387"/>
      <c r="I16" s="387"/>
      <c r="J16" s="387"/>
      <c r="K16" s="475" t="s">
        <v>708</v>
      </c>
      <c r="L16" s="387"/>
    </row>
    <row r="17" spans="1:12" s="388" customFormat="1" ht="18.75">
      <c r="A17" s="240"/>
      <c r="B17" s="851"/>
      <c r="C17" s="124" t="s">
        <v>703</v>
      </c>
      <c r="D17" s="126"/>
      <c r="E17" s="389"/>
      <c r="F17" s="390"/>
      <c r="G17" s="389"/>
      <c r="H17" s="389"/>
      <c r="I17" s="389"/>
      <c r="J17" s="389"/>
      <c r="K17" s="479" t="s">
        <v>346</v>
      </c>
      <c r="L17" s="389"/>
    </row>
    <row r="18" spans="1:12" s="388" customFormat="1" ht="15.75" customHeight="1">
      <c r="A18" s="231">
        <v>12</v>
      </c>
      <c r="B18" s="849" t="s">
        <v>1409</v>
      </c>
      <c r="C18" s="116" t="s">
        <v>339</v>
      </c>
      <c r="D18" s="232" t="s">
        <v>686</v>
      </c>
      <c r="E18" s="385"/>
      <c r="F18" s="385">
        <v>2000000</v>
      </c>
      <c r="G18" s="385">
        <v>2000000</v>
      </c>
      <c r="H18" s="385">
        <v>2000000</v>
      </c>
      <c r="I18" s="385">
        <v>2000000</v>
      </c>
      <c r="J18" s="385" t="s">
        <v>341</v>
      </c>
      <c r="K18" s="475" t="s">
        <v>26</v>
      </c>
      <c r="L18" s="477" t="s">
        <v>291</v>
      </c>
    </row>
    <row r="19" spans="1:12" s="388" customFormat="1" ht="18.75">
      <c r="A19" s="233"/>
      <c r="B19" s="850"/>
      <c r="C19" s="116" t="s">
        <v>701</v>
      </c>
      <c r="D19" s="236" t="s">
        <v>1412</v>
      </c>
      <c r="E19" s="387"/>
      <c r="G19" s="387"/>
      <c r="H19" s="387"/>
      <c r="I19" s="387"/>
      <c r="J19" s="387" t="s">
        <v>343</v>
      </c>
      <c r="K19" s="475" t="s">
        <v>706</v>
      </c>
      <c r="L19" s="477" t="s">
        <v>825</v>
      </c>
    </row>
    <row r="20" spans="1:12" s="388" customFormat="1" ht="18.75">
      <c r="A20" s="233"/>
      <c r="B20" s="850"/>
      <c r="C20" s="116" t="s">
        <v>702</v>
      </c>
      <c r="D20" s="118" t="s">
        <v>1414</v>
      </c>
      <c r="E20" s="387"/>
      <c r="G20" s="387"/>
      <c r="H20" s="387"/>
      <c r="I20" s="387"/>
      <c r="J20" s="387"/>
      <c r="K20" s="475" t="s">
        <v>707</v>
      </c>
      <c r="L20" s="477" t="s">
        <v>56</v>
      </c>
    </row>
    <row r="21" spans="1:12" s="388" customFormat="1" ht="18.75">
      <c r="A21" s="233"/>
      <c r="B21" s="850"/>
      <c r="C21" s="116" t="s">
        <v>704</v>
      </c>
      <c r="D21" s="118" t="s">
        <v>494</v>
      </c>
      <c r="E21" s="387"/>
      <c r="G21" s="387"/>
      <c r="H21" s="387"/>
      <c r="I21" s="387"/>
      <c r="J21" s="387"/>
      <c r="K21" s="475" t="s">
        <v>708</v>
      </c>
      <c r="L21" s="387"/>
    </row>
    <row r="22" spans="1:12" s="388" customFormat="1" ht="18.75">
      <c r="A22" s="240"/>
      <c r="B22" s="851"/>
      <c r="C22" s="124" t="s">
        <v>703</v>
      </c>
      <c r="D22" s="126"/>
      <c r="E22" s="389"/>
      <c r="F22" s="390"/>
      <c r="G22" s="389"/>
      <c r="H22" s="389"/>
      <c r="I22" s="389"/>
      <c r="J22" s="389"/>
      <c r="K22" s="479" t="s">
        <v>346</v>
      </c>
      <c r="L22" s="389"/>
    </row>
    <row r="23" spans="1:12" s="388" customFormat="1" ht="15.75" customHeight="1">
      <c r="A23" s="231">
        <v>13</v>
      </c>
      <c r="B23" s="849" t="s">
        <v>1415</v>
      </c>
      <c r="C23" s="116" t="s">
        <v>339</v>
      </c>
      <c r="D23" s="232" t="s">
        <v>686</v>
      </c>
      <c r="E23" s="385"/>
      <c r="F23" s="385">
        <v>4520000</v>
      </c>
      <c r="G23" s="385">
        <v>4520000</v>
      </c>
      <c r="H23" s="385">
        <v>4520000</v>
      </c>
      <c r="I23" s="385">
        <v>4520000</v>
      </c>
      <c r="J23" s="385" t="s">
        <v>341</v>
      </c>
      <c r="K23" s="475" t="s">
        <v>26</v>
      </c>
      <c r="L23" s="477" t="s">
        <v>291</v>
      </c>
    </row>
    <row r="24" spans="1:12" s="388" customFormat="1" ht="18.75">
      <c r="A24" s="233"/>
      <c r="B24" s="850"/>
      <c r="C24" s="116" t="s">
        <v>701</v>
      </c>
      <c r="D24" s="236" t="s">
        <v>673</v>
      </c>
      <c r="E24" s="387"/>
      <c r="G24" s="387"/>
      <c r="H24" s="387"/>
      <c r="I24" s="387"/>
      <c r="J24" s="387" t="s">
        <v>343</v>
      </c>
      <c r="K24" s="475" t="s">
        <v>706</v>
      </c>
      <c r="L24" s="477" t="s">
        <v>825</v>
      </c>
    </row>
    <row r="25" spans="1:12" s="388" customFormat="1" ht="18.75">
      <c r="A25" s="233"/>
      <c r="B25" s="850"/>
      <c r="C25" s="116" t="s">
        <v>702</v>
      </c>
      <c r="D25" s="118" t="s">
        <v>1416</v>
      </c>
      <c r="E25" s="387"/>
      <c r="G25" s="387"/>
      <c r="H25" s="387"/>
      <c r="I25" s="387"/>
      <c r="J25" s="387"/>
      <c r="K25" s="475" t="s">
        <v>707</v>
      </c>
      <c r="L25" s="477" t="s">
        <v>56</v>
      </c>
    </row>
    <row r="26" spans="1:12" s="388" customFormat="1" ht="18.75">
      <c r="A26" s="233"/>
      <c r="B26" s="850"/>
      <c r="C26" s="116" t="s">
        <v>704</v>
      </c>
      <c r="D26" s="118" t="s">
        <v>494</v>
      </c>
      <c r="E26" s="387"/>
      <c r="G26" s="387"/>
      <c r="H26" s="387"/>
      <c r="I26" s="387"/>
      <c r="J26" s="387"/>
      <c r="K26" s="475" t="s">
        <v>708</v>
      </c>
      <c r="L26" s="387"/>
    </row>
    <row r="27" spans="1:12" s="388" customFormat="1" ht="18.75">
      <c r="A27" s="240"/>
      <c r="B27" s="851"/>
      <c r="C27" s="124" t="s">
        <v>703</v>
      </c>
      <c r="D27" s="126"/>
      <c r="E27" s="389"/>
      <c r="F27" s="390"/>
      <c r="G27" s="389"/>
      <c r="H27" s="389"/>
      <c r="I27" s="389"/>
      <c r="J27" s="389"/>
      <c r="K27" s="479" t="s">
        <v>346</v>
      </c>
      <c r="L27" s="389"/>
    </row>
    <row r="28" spans="1:12" s="388" customFormat="1" ht="18.75">
      <c r="A28" s="793" t="s">
        <v>1540</v>
      </c>
      <c r="B28" s="793"/>
      <c r="C28" s="793"/>
      <c r="D28" s="793"/>
      <c r="E28" s="793"/>
      <c r="F28" s="793"/>
      <c r="G28" s="793"/>
      <c r="H28" s="793"/>
      <c r="I28" s="793"/>
      <c r="J28" s="793"/>
      <c r="K28" s="793"/>
      <c r="L28" s="793"/>
    </row>
    <row r="29" spans="1:12" s="388" customFormat="1" ht="15.75">
      <c r="A29" s="539"/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</row>
    <row r="30" spans="11:13" s="470" customFormat="1" ht="15.75">
      <c r="K30" s="485" t="s">
        <v>1405</v>
      </c>
      <c r="L30" s="539"/>
      <c r="M30" s="476"/>
    </row>
    <row r="31" spans="1:12" s="470" customFormat="1" ht="15.75">
      <c r="A31" s="585" t="s">
        <v>752</v>
      </c>
      <c r="L31" s="480"/>
    </row>
    <row r="32" s="470" customFormat="1" ht="15.75">
      <c r="A32" s="586" t="s">
        <v>485</v>
      </c>
    </row>
    <row r="33" spans="1:12" s="470" customFormat="1" ht="18.75" customHeight="1">
      <c r="A33" s="779" t="s">
        <v>0</v>
      </c>
      <c r="B33" s="779" t="s">
        <v>1</v>
      </c>
      <c r="C33" s="779" t="s">
        <v>2</v>
      </c>
      <c r="D33" s="67" t="s">
        <v>3</v>
      </c>
      <c r="E33" s="782" t="s">
        <v>329</v>
      </c>
      <c r="F33" s="783"/>
      <c r="G33" s="783"/>
      <c r="H33" s="783"/>
      <c r="I33" s="784"/>
      <c r="J33" s="468" t="s">
        <v>224</v>
      </c>
      <c r="K33" s="469" t="s">
        <v>5</v>
      </c>
      <c r="L33" s="785" t="s">
        <v>473</v>
      </c>
    </row>
    <row r="34" spans="1:12" s="470" customFormat="1" ht="18.75">
      <c r="A34" s="868"/>
      <c r="B34" s="868"/>
      <c r="C34" s="868"/>
      <c r="D34" s="69" t="s">
        <v>6</v>
      </c>
      <c r="E34" s="70">
        <v>2561</v>
      </c>
      <c r="F34" s="67">
        <v>2562</v>
      </c>
      <c r="G34" s="71">
        <v>2563</v>
      </c>
      <c r="H34" s="71">
        <v>2564</v>
      </c>
      <c r="I34" s="71">
        <v>2565</v>
      </c>
      <c r="J34" s="471" t="s">
        <v>338</v>
      </c>
      <c r="K34" s="472" t="s">
        <v>7</v>
      </c>
      <c r="L34" s="786"/>
    </row>
    <row r="35" spans="1:12" s="470" customFormat="1" ht="18.75">
      <c r="A35" s="869"/>
      <c r="B35" s="869"/>
      <c r="C35" s="869"/>
      <c r="D35" s="73"/>
      <c r="E35" s="74" t="s">
        <v>8</v>
      </c>
      <c r="F35" s="75" t="s">
        <v>8</v>
      </c>
      <c r="G35" s="76" t="s">
        <v>8</v>
      </c>
      <c r="H35" s="76" t="s">
        <v>8</v>
      </c>
      <c r="I35" s="76" t="s">
        <v>8</v>
      </c>
      <c r="J35" s="473"/>
      <c r="K35" s="474"/>
      <c r="L35" s="787"/>
    </row>
    <row r="36" spans="1:12" s="388" customFormat="1" ht="15.75" customHeight="1">
      <c r="A36" s="231">
        <v>14</v>
      </c>
      <c r="B36" s="849" t="s">
        <v>1417</v>
      </c>
      <c r="C36" s="116" t="s">
        <v>339</v>
      </c>
      <c r="D36" s="232" t="s">
        <v>686</v>
      </c>
      <c r="E36" s="385"/>
      <c r="F36" s="385">
        <v>5000000</v>
      </c>
      <c r="G36" s="385">
        <v>5000000</v>
      </c>
      <c r="H36" s="385">
        <v>5000000</v>
      </c>
      <c r="I36" s="385">
        <v>5000000</v>
      </c>
      <c r="J36" s="385" t="s">
        <v>341</v>
      </c>
      <c r="K36" s="475" t="s">
        <v>26</v>
      </c>
      <c r="L36" s="477" t="s">
        <v>291</v>
      </c>
    </row>
    <row r="37" spans="1:12" s="388" customFormat="1" ht="18.75">
      <c r="A37" s="233"/>
      <c r="B37" s="850"/>
      <c r="C37" s="116" t="s">
        <v>701</v>
      </c>
      <c r="D37" s="236" t="s">
        <v>673</v>
      </c>
      <c r="E37" s="387"/>
      <c r="G37" s="387"/>
      <c r="H37" s="387"/>
      <c r="I37" s="387"/>
      <c r="J37" s="387" t="s">
        <v>343</v>
      </c>
      <c r="K37" s="475" t="s">
        <v>706</v>
      </c>
      <c r="L37" s="477" t="s">
        <v>825</v>
      </c>
    </row>
    <row r="38" spans="1:12" s="388" customFormat="1" ht="18.75">
      <c r="A38" s="233"/>
      <c r="B38" s="850"/>
      <c r="C38" s="116" t="s">
        <v>702</v>
      </c>
      <c r="D38" s="118" t="s">
        <v>1418</v>
      </c>
      <c r="E38" s="387"/>
      <c r="G38" s="387"/>
      <c r="H38" s="387"/>
      <c r="I38" s="387"/>
      <c r="J38" s="387"/>
      <c r="K38" s="475" t="s">
        <v>707</v>
      </c>
      <c r="L38" s="477" t="s">
        <v>56</v>
      </c>
    </row>
    <row r="39" spans="1:12" s="388" customFormat="1" ht="18.75">
      <c r="A39" s="233"/>
      <c r="B39" s="850"/>
      <c r="C39" s="116" t="s">
        <v>704</v>
      </c>
      <c r="D39" s="118" t="s">
        <v>494</v>
      </c>
      <c r="E39" s="387"/>
      <c r="G39" s="387"/>
      <c r="H39" s="387"/>
      <c r="I39" s="387"/>
      <c r="J39" s="387"/>
      <c r="K39" s="475" t="s">
        <v>708</v>
      </c>
      <c r="L39" s="387"/>
    </row>
    <row r="40" spans="1:12" s="388" customFormat="1" ht="18.75">
      <c r="A40" s="240"/>
      <c r="B40" s="851"/>
      <c r="C40" s="124" t="s">
        <v>703</v>
      </c>
      <c r="D40" s="126"/>
      <c r="E40" s="389"/>
      <c r="F40" s="390"/>
      <c r="G40" s="389"/>
      <c r="H40" s="389"/>
      <c r="I40" s="389"/>
      <c r="J40" s="389"/>
      <c r="K40" s="479" t="s">
        <v>346</v>
      </c>
      <c r="L40" s="389"/>
    </row>
    <row r="41" spans="1:12" s="388" customFormat="1" ht="18.75">
      <c r="A41" s="231">
        <v>15</v>
      </c>
      <c r="B41" s="849" t="s">
        <v>1419</v>
      </c>
      <c r="C41" s="116" t="s">
        <v>339</v>
      </c>
      <c r="D41" s="232" t="s">
        <v>686</v>
      </c>
      <c r="E41" s="385"/>
      <c r="F41" s="385">
        <v>3750000</v>
      </c>
      <c r="G41" s="385">
        <v>3750000</v>
      </c>
      <c r="H41" s="385">
        <v>3750000</v>
      </c>
      <c r="I41" s="385">
        <v>3750000</v>
      </c>
      <c r="J41" s="385" t="s">
        <v>341</v>
      </c>
      <c r="K41" s="475" t="s">
        <v>26</v>
      </c>
      <c r="L41" s="477" t="s">
        <v>291</v>
      </c>
    </row>
    <row r="42" spans="1:12" s="388" customFormat="1" ht="18.75">
      <c r="A42" s="233"/>
      <c r="B42" s="850"/>
      <c r="C42" s="116" t="s">
        <v>701</v>
      </c>
      <c r="D42" s="236" t="s">
        <v>673</v>
      </c>
      <c r="E42" s="387"/>
      <c r="G42" s="387"/>
      <c r="H42" s="387"/>
      <c r="I42" s="387"/>
      <c r="J42" s="387" t="s">
        <v>343</v>
      </c>
      <c r="K42" s="475" t="s">
        <v>706</v>
      </c>
      <c r="L42" s="477" t="s">
        <v>825</v>
      </c>
    </row>
    <row r="43" spans="1:12" s="388" customFormat="1" ht="18.75">
      <c r="A43" s="233"/>
      <c r="B43" s="850"/>
      <c r="C43" s="116" t="s">
        <v>702</v>
      </c>
      <c r="D43" s="118" t="s">
        <v>1420</v>
      </c>
      <c r="E43" s="387"/>
      <c r="G43" s="387"/>
      <c r="H43" s="387"/>
      <c r="I43" s="387"/>
      <c r="J43" s="387"/>
      <c r="K43" s="475" t="s">
        <v>707</v>
      </c>
      <c r="L43" s="477" t="s">
        <v>56</v>
      </c>
    </row>
    <row r="44" spans="1:12" s="388" customFormat="1" ht="18.75">
      <c r="A44" s="233"/>
      <c r="B44" s="850"/>
      <c r="C44" s="116" t="s">
        <v>704</v>
      </c>
      <c r="D44" s="118" t="s">
        <v>494</v>
      </c>
      <c r="E44" s="387"/>
      <c r="G44" s="387"/>
      <c r="H44" s="387"/>
      <c r="I44" s="387"/>
      <c r="J44" s="387"/>
      <c r="K44" s="475" t="s">
        <v>708</v>
      </c>
      <c r="L44" s="387"/>
    </row>
    <row r="45" spans="1:13" s="470" customFormat="1" ht="18.75">
      <c r="A45" s="240"/>
      <c r="B45" s="851"/>
      <c r="C45" s="124" t="s">
        <v>703</v>
      </c>
      <c r="D45" s="126"/>
      <c r="E45" s="389"/>
      <c r="F45" s="390"/>
      <c r="G45" s="389"/>
      <c r="H45" s="389"/>
      <c r="I45" s="389"/>
      <c r="J45" s="389"/>
      <c r="K45" s="479" t="s">
        <v>346</v>
      </c>
      <c r="L45" s="389"/>
      <c r="M45" s="476"/>
    </row>
    <row r="46" spans="1:13" s="470" customFormat="1" ht="18.75" customHeight="1">
      <c r="A46" s="520">
        <v>16</v>
      </c>
      <c r="B46" s="13" t="s">
        <v>612</v>
      </c>
      <c r="C46" s="13" t="s">
        <v>1620</v>
      </c>
      <c r="D46" s="521" t="s">
        <v>615</v>
      </c>
      <c r="E46" s="341"/>
      <c r="F46" s="341"/>
      <c r="G46" s="587"/>
      <c r="H46" s="341">
        <v>1000000</v>
      </c>
      <c r="I46" s="341">
        <v>1000000</v>
      </c>
      <c r="J46" s="341" t="s">
        <v>341</v>
      </c>
      <c r="K46" s="486" t="s">
        <v>364</v>
      </c>
      <c r="L46" s="487" t="s">
        <v>291</v>
      </c>
      <c r="M46" s="388"/>
    </row>
    <row r="47" spans="1:13" s="470" customFormat="1" ht="18.75">
      <c r="A47" s="524"/>
      <c r="B47" s="17" t="s">
        <v>357</v>
      </c>
      <c r="C47" s="17"/>
      <c r="D47" s="541" t="s">
        <v>618</v>
      </c>
      <c r="E47" s="488"/>
      <c r="F47" s="488"/>
      <c r="G47" s="63"/>
      <c r="H47" s="488"/>
      <c r="I47" s="488"/>
      <c r="J47" s="488" t="s">
        <v>343</v>
      </c>
      <c r="K47" s="488" t="s">
        <v>365</v>
      </c>
      <c r="L47" s="489"/>
      <c r="M47" s="476"/>
    </row>
    <row r="48" spans="1:13" s="470" customFormat="1" ht="18.75">
      <c r="A48" s="527"/>
      <c r="B48" s="10"/>
      <c r="C48" s="10"/>
      <c r="D48" s="542" t="s">
        <v>617</v>
      </c>
      <c r="E48" s="490"/>
      <c r="F48" s="490"/>
      <c r="G48" s="588"/>
      <c r="H48" s="490"/>
      <c r="I48" s="490"/>
      <c r="J48" s="490"/>
      <c r="K48" s="490" t="s">
        <v>366</v>
      </c>
      <c r="L48" s="490"/>
      <c r="M48" s="476"/>
    </row>
    <row r="49" spans="1:13" s="470" customFormat="1" ht="18.75" customHeight="1">
      <c r="A49" s="520">
        <v>17</v>
      </c>
      <c r="B49" s="13" t="s">
        <v>476</v>
      </c>
      <c r="C49" s="13" t="s">
        <v>422</v>
      </c>
      <c r="D49" s="521" t="s">
        <v>405</v>
      </c>
      <c r="E49" s="341"/>
      <c r="F49" s="341"/>
      <c r="G49" s="341"/>
      <c r="H49" s="341">
        <v>3000000</v>
      </c>
      <c r="I49" s="341">
        <v>3000000</v>
      </c>
      <c r="J49" s="341" t="s">
        <v>341</v>
      </c>
      <c r="K49" s="486" t="s">
        <v>364</v>
      </c>
      <c r="L49" s="487" t="s">
        <v>291</v>
      </c>
      <c r="M49" s="388"/>
    </row>
    <row r="50" spans="1:13" s="470" customFormat="1" ht="18.75">
      <c r="A50" s="523"/>
      <c r="B50" s="17" t="s">
        <v>423</v>
      </c>
      <c r="C50" s="17" t="s">
        <v>404</v>
      </c>
      <c r="D50" s="118" t="s">
        <v>656</v>
      </c>
      <c r="E50" s="488"/>
      <c r="F50" s="488"/>
      <c r="G50" s="488"/>
      <c r="H50" s="491"/>
      <c r="I50" s="491"/>
      <c r="J50" s="488" t="s">
        <v>343</v>
      </c>
      <c r="K50" s="488" t="s">
        <v>365</v>
      </c>
      <c r="L50" s="488"/>
      <c r="M50" s="476"/>
    </row>
    <row r="51" spans="1:13" s="470" customFormat="1" ht="18.75">
      <c r="A51" s="527"/>
      <c r="B51" s="10"/>
      <c r="C51" s="10"/>
      <c r="D51" s="83" t="s">
        <v>657</v>
      </c>
      <c r="E51" s="492"/>
      <c r="F51" s="492"/>
      <c r="G51" s="492"/>
      <c r="H51" s="490"/>
      <c r="I51" s="490"/>
      <c r="J51" s="490"/>
      <c r="K51" s="490" t="s">
        <v>366</v>
      </c>
      <c r="L51" s="493"/>
      <c r="M51" s="478"/>
    </row>
    <row r="52" spans="1:12" s="470" customFormat="1" ht="18.75" customHeight="1">
      <c r="A52" s="234">
        <v>18</v>
      </c>
      <c r="B52" s="111" t="s">
        <v>612</v>
      </c>
      <c r="C52" s="111" t="s">
        <v>422</v>
      </c>
      <c r="D52" s="239" t="s">
        <v>403</v>
      </c>
      <c r="E52" s="391"/>
      <c r="F52" s="391"/>
      <c r="G52" s="391"/>
      <c r="H52" s="391">
        <v>1000000</v>
      </c>
      <c r="I52" s="391">
        <v>1000000</v>
      </c>
      <c r="J52" s="391" t="s">
        <v>341</v>
      </c>
      <c r="K52" s="481" t="s">
        <v>364</v>
      </c>
      <c r="L52" s="482" t="s">
        <v>291</v>
      </c>
    </row>
    <row r="53" spans="1:13" s="470" customFormat="1" ht="18" customHeight="1">
      <c r="A53" s="233"/>
      <c r="B53" s="116" t="s">
        <v>399</v>
      </c>
      <c r="C53" s="116" t="s">
        <v>404</v>
      </c>
      <c r="D53" s="118" t="s">
        <v>660</v>
      </c>
      <c r="E53" s="387"/>
      <c r="F53" s="387"/>
      <c r="G53" s="387"/>
      <c r="H53" s="385"/>
      <c r="I53" s="385"/>
      <c r="J53" s="387" t="s">
        <v>343</v>
      </c>
      <c r="K53" s="387" t="s">
        <v>365</v>
      </c>
      <c r="L53" s="387"/>
      <c r="M53" s="494"/>
    </row>
    <row r="54" spans="1:12" s="470" customFormat="1" ht="18.75">
      <c r="A54" s="240"/>
      <c r="B54" s="124"/>
      <c r="C54" s="124"/>
      <c r="D54" s="126" t="s">
        <v>668</v>
      </c>
      <c r="E54" s="584"/>
      <c r="F54" s="584"/>
      <c r="G54" s="584"/>
      <c r="H54" s="389"/>
      <c r="I54" s="389"/>
      <c r="J54" s="389"/>
      <c r="K54" s="389" t="s">
        <v>366</v>
      </c>
      <c r="L54" s="483"/>
    </row>
    <row r="55" spans="1:12" s="470" customFormat="1" ht="18.75">
      <c r="A55" s="241"/>
      <c r="B55" s="100"/>
      <c r="C55" s="100"/>
      <c r="D55" s="236"/>
      <c r="E55" s="484"/>
      <c r="F55" s="484"/>
      <c r="G55" s="484"/>
      <c r="H55" s="388"/>
      <c r="I55" s="388"/>
      <c r="J55" s="388"/>
      <c r="K55" s="388"/>
      <c r="L55" s="476"/>
    </row>
    <row r="56" spans="1:13" s="470" customFormat="1" ht="18.75">
      <c r="A56" s="793" t="s">
        <v>1541</v>
      </c>
      <c r="B56" s="793"/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388"/>
    </row>
    <row r="57" spans="1:13" s="470" customFormat="1" ht="15.75">
      <c r="A57" s="539"/>
      <c r="B57" s="539"/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388"/>
    </row>
    <row r="58" spans="1:13" s="470" customFormat="1" ht="15.75">
      <c r="A58" s="539"/>
      <c r="B58" s="539"/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388"/>
    </row>
    <row r="59" spans="11:13" s="470" customFormat="1" ht="15.75">
      <c r="K59" s="485" t="s">
        <v>1405</v>
      </c>
      <c r="L59" s="539"/>
      <c r="M59" s="476"/>
    </row>
    <row r="60" spans="1:12" s="470" customFormat="1" ht="18.75">
      <c r="A60" s="1" t="s">
        <v>752</v>
      </c>
      <c r="L60" s="480"/>
    </row>
    <row r="61" s="470" customFormat="1" ht="18.75">
      <c r="A61" s="66" t="s">
        <v>485</v>
      </c>
    </row>
    <row r="62" spans="1:12" s="470" customFormat="1" ht="18.75" customHeight="1">
      <c r="A62" s="779" t="s">
        <v>0</v>
      </c>
      <c r="B62" s="779" t="s">
        <v>1</v>
      </c>
      <c r="C62" s="779" t="s">
        <v>2</v>
      </c>
      <c r="D62" s="67" t="s">
        <v>3</v>
      </c>
      <c r="E62" s="782" t="s">
        <v>329</v>
      </c>
      <c r="F62" s="783"/>
      <c r="G62" s="783"/>
      <c r="H62" s="783"/>
      <c r="I62" s="784"/>
      <c r="J62" s="468" t="s">
        <v>224</v>
      </c>
      <c r="K62" s="469" t="s">
        <v>5</v>
      </c>
      <c r="L62" s="785" t="s">
        <v>473</v>
      </c>
    </row>
    <row r="63" spans="1:12" s="470" customFormat="1" ht="18.75">
      <c r="A63" s="868"/>
      <c r="B63" s="868"/>
      <c r="C63" s="868"/>
      <c r="D63" s="69" t="s">
        <v>6</v>
      </c>
      <c r="E63" s="70">
        <v>2561</v>
      </c>
      <c r="F63" s="67">
        <v>2562</v>
      </c>
      <c r="G63" s="71">
        <v>2563</v>
      </c>
      <c r="H63" s="71">
        <v>2564</v>
      </c>
      <c r="I63" s="71">
        <v>2565</v>
      </c>
      <c r="J63" s="471" t="s">
        <v>338</v>
      </c>
      <c r="K63" s="472" t="s">
        <v>7</v>
      </c>
      <c r="L63" s="786"/>
    </row>
    <row r="64" spans="1:12" s="470" customFormat="1" ht="18.75">
      <c r="A64" s="869"/>
      <c r="B64" s="869"/>
      <c r="C64" s="869"/>
      <c r="D64" s="73"/>
      <c r="E64" s="74" t="s">
        <v>8</v>
      </c>
      <c r="F64" s="75" t="s">
        <v>8</v>
      </c>
      <c r="G64" s="76" t="s">
        <v>8</v>
      </c>
      <c r="H64" s="76" t="s">
        <v>8</v>
      </c>
      <c r="I64" s="76" t="s">
        <v>8</v>
      </c>
      <c r="J64" s="473"/>
      <c r="K64" s="474"/>
      <c r="L64" s="787"/>
    </row>
    <row r="65" spans="1:12" s="470" customFormat="1" ht="18.75" customHeight="1">
      <c r="A65" s="234">
        <v>19</v>
      </c>
      <c r="B65" s="111" t="s">
        <v>410</v>
      </c>
      <c r="C65" s="111" t="s">
        <v>402</v>
      </c>
      <c r="D65" s="239" t="s">
        <v>405</v>
      </c>
      <c r="E65" s="589"/>
      <c r="F65" s="391">
        <v>1000000</v>
      </c>
      <c r="G65" s="391"/>
      <c r="H65" s="391"/>
      <c r="I65" s="391"/>
      <c r="J65" s="391" t="s">
        <v>341</v>
      </c>
      <c r="K65" s="481" t="s">
        <v>364</v>
      </c>
      <c r="L65" s="482" t="s">
        <v>291</v>
      </c>
    </row>
    <row r="66" spans="1:12" s="470" customFormat="1" ht="18.75">
      <c r="A66" s="231"/>
      <c r="B66" s="2" t="s">
        <v>425</v>
      </c>
      <c r="C66" s="116" t="s">
        <v>404</v>
      </c>
      <c r="D66" s="115" t="s">
        <v>711</v>
      </c>
      <c r="E66" s="387"/>
      <c r="F66" s="387"/>
      <c r="G66" s="387"/>
      <c r="H66" s="385"/>
      <c r="I66" s="385"/>
      <c r="J66" s="387" t="s">
        <v>343</v>
      </c>
      <c r="K66" s="387" t="s">
        <v>365</v>
      </c>
      <c r="L66" s="387"/>
    </row>
    <row r="67" spans="1:12" s="470" customFormat="1" ht="18.75">
      <c r="A67" s="231"/>
      <c r="B67" s="116"/>
      <c r="C67" s="116"/>
      <c r="D67" s="252" t="s">
        <v>661</v>
      </c>
      <c r="E67" s="385"/>
      <c r="F67" s="385"/>
      <c r="G67" s="385"/>
      <c r="H67" s="387"/>
      <c r="I67" s="387"/>
      <c r="J67" s="387"/>
      <c r="K67" s="387" t="s">
        <v>366</v>
      </c>
      <c r="L67" s="477"/>
    </row>
    <row r="68" spans="1:12" s="470" customFormat="1" ht="18.75" customHeight="1">
      <c r="A68" s="234">
        <v>20</v>
      </c>
      <c r="B68" s="111" t="s">
        <v>481</v>
      </c>
      <c r="C68" s="111" t="s">
        <v>483</v>
      </c>
      <c r="D68" s="239" t="s">
        <v>403</v>
      </c>
      <c r="E68" s="391"/>
      <c r="F68" s="495"/>
      <c r="G68" s="391">
        <v>1200000</v>
      </c>
      <c r="H68" s="391"/>
      <c r="I68" s="391"/>
      <c r="J68" s="391" t="s">
        <v>341</v>
      </c>
      <c r="K68" s="481" t="s">
        <v>364</v>
      </c>
      <c r="L68" s="482" t="s">
        <v>291</v>
      </c>
    </row>
    <row r="69" spans="1:12" s="470" customFormat="1" ht="18.75">
      <c r="A69" s="231"/>
      <c r="B69" s="116" t="s">
        <v>482</v>
      </c>
      <c r="C69" s="116" t="s">
        <v>404</v>
      </c>
      <c r="D69" s="115" t="s">
        <v>669</v>
      </c>
      <c r="E69" s="387"/>
      <c r="F69" s="387"/>
      <c r="G69" s="387"/>
      <c r="H69" s="385"/>
      <c r="I69" s="385"/>
      <c r="J69" s="387" t="s">
        <v>343</v>
      </c>
      <c r="K69" s="387" t="s">
        <v>365</v>
      </c>
      <c r="L69" s="387"/>
    </row>
    <row r="70" spans="1:12" s="470" customFormat="1" ht="18.75">
      <c r="A70" s="233"/>
      <c r="B70" s="116"/>
      <c r="C70" s="116"/>
      <c r="D70" s="115" t="s">
        <v>1057</v>
      </c>
      <c r="E70" s="385"/>
      <c r="F70" s="385"/>
      <c r="G70" s="385"/>
      <c r="H70" s="387"/>
      <c r="I70" s="387"/>
      <c r="J70" s="387"/>
      <c r="K70" s="387" t="s">
        <v>366</v>
      </c>
      <c r="L70" s="477"/>
    </row>
    <row r="71" spans="1:12" s="470" customFormat="1" ht="18.75">
      <c r="A71" s="530"/>
      <c r="B71" s="10"/>
      <c r="C71" s="10"/>
      <c r="D71" s="152" t="s">
        <v>670</v>
      </c>
      <c r="E71" s="492"/>
      <c r="F71" s="492"/>
      <c r="G71" s="492"/>
      <c r="H71" s="490"/>
      <c r="I71" s="490"/>
      <c r="J71" s="490"/>
      <c r="K71" s="490"/>
      <c r="L71" s="493"/>
    </row>
    <row r="72" spans="1:13" s="63" customFormat="1" ht="18.75" customHeight="1">
      <c r="A72" s="234">
        <v>21</v>
      </c>
      <c r="B72" s="111" t="s">
        <v>410</v>
      </c>
      <c r="C72" s="111" t="s">
        <v>616</v>
      </c>
      <c r="D72" s="239" t="s">
        <v>405</v>
      </c>
      <c r="E72" s="391"/>
      <c r="F72" s="391"/>
      <c r="G72" s="391"/>
      <c r="H72" s="391">
        <v>2000000</v>
      </c>
      <c r="I72" s="391">
        <v>2000000</v>
      </c>
      <c r="J72" s="391" t="s">
        <v>341</v>
      </c>
      <c r="K72" s="481" t="s">
        <v>364</v>
      </c>
      <c r="L72" s="482" t="s">
        <v>291</v>
      </c>
      <c r="M72" s="476"/>
    </row>
    <row r="73" spans="1:13" s="63" customFormat="1" ht="18.75">
      <c r="A73" s="233"/>
      <c r="B73" s="116" t="s">
        <v>426</v>
      </c>
      <c r="C73" s="116" t="s">
        <v>511</v>
      </c>
      <c r="D73" s="115" t="s">
        <v>671</v>
      </c>
      <c r="E73" s="387"/>
      <c r="F73" s="387"/>
      <c r="G73" s="387"/>
      <c r="H73" s="385"/>
      <c r="I73" s="385"/>
      <c r="J73" s="387" t="s">
        <v>343</v>
      </c>
      <c r="K73" s="387" t="s">
        <v>365</v>
      </c>
      <c r="L73" s="387"/>
      <c r="M73" s="476"/>
    </row>
    <row r="74" spans="1:13" s="63" customFormat="1" ht="18.75">
      <c r="A74" s="240"/>
      <c r="B74" s="124"/>
      <c r="C74" s="124"/>
      <c r="D74" s="122" t="s">
        <v>672</v>
      </c>
      <c r="E74" s="584"/>
      <c r="F74" s="584"/>
      <c r="G74" s="584"/>
      <c r="H74" s="389"/>
      <c r="I74" s="389"/>
      <c r="J74" s="389"/>
      <c r="K74" s="389" t="s">
        <v>366</v>
      </c>
      <c r="L74" s="483"/>
      <c r="M74" s="476"/>
    </row>
    <row r="75" spans="1:13" s="63" customFormat="1" ht="15.75">
      <c r="A75" s="470"/>
      <c r="B75" s="470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6"/>
    </row>
    <row r="76" spans="1:13" s="63" customFormat="1" ht="15.75">
      <c r="A76" s="470"/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6"/>
    </row>
    <row r="77" spans="1:13" s="20" customFormat="1" ht="18.75">
      <c r="A77" s="2"/>
      <c r="B77" s="2"/>
      <c r="C77" s="2"/>
      <c r="D77" s="2"/>
      <c r="E77" s="2"/>
      <c r="F77" s="2"/>
      <c r="G77" s="2"/>
      <c r="H77" s="2"/>
      <c r="I77" s="2"/>
      <c r="J77" s="470"/>
      <c r="K77" s="470"/>
      <c r="L77" s="470"/>
      <c r="M77" s="119"/>
    </row>
    <row r="78" spans="1:13" s="20" customFormat="1" ht="18.75">
      <c r="A78" s="2"/>
      <c r="B78" s="2"/>
      <c r="C78" s="2"/>
      <c r="D78" s="2"/>
      <c r="E78" s="2"/>
      <c r="F78" s="2"/>
      <c r="G78" s="2"/>
      <c r="H78" s="2"/>
      <c r="I78" s="2"/>
      <c r="J78" s="470"/>
      <c r="K78" s="470"/>
      <c r="L78" s="470"/>
      <c r="M78" s="119"/>
    </row>
    <row r="79" spans="1:13" s="20" customFormat="1" ht="18.75">
      <c r="A79" s="2"/>
      <c r="B79" s="2"/>
      <c r="C79" s="2"/>
      <c r="D79" s="2"/>
      <c r="E79" s="2"/>
      <c r="F79" s="2"/>
      <c r="G79" s="2"/>
      <c r="H79" s="2"/>
      <c r="I79" s="2"/>
      <c r="J79" s="470"/>
      <c r="K79" s="470"/>
      <c r="L79" s="470"/>
      <c r="M79" s="119"/>
    </row>
    <row r="80" spans="1:13" s="20" customFormat="1" ht="18.75">
      <c r="A80" s="2"/>
      <c r="B80" s="2"/>
      <c r="C80" s="2"/>
      <c r="D80" s="2"/>
      <c r="E80" s="2"/>
      <c r="F80" s="2"/>
      <c r="G80" s="2"/>
      <c r="H80" s="2"/>
      <c r="I80" s="2"/>
      <c r="J80" s="470"/>
      <c r="K80" s="470"/>
      <c r="L80" s="470"/>
      <c r="M80" s="119"/>
    </row>
    <row r="81" spans="1:13" s="20" customFormat="1" ht="18.75">
      <c r="A81" s="2"/>
      <c r="B81" s="2"/>
      <c r="C81" s="2"/>
      <c r="D81" s="2"/>
      <c r="E81" s="2"/>
      <c r="F81" s="2"/>
      <c r="G81" s="2"/>
      <c r="H81" s="2"/>
      <c r="I81" s="2"/>
      <c r="J81" s="470"/>
      <c r="K81" s="470"/>
      <c r="L81" s="470"/>
      <c r="M81" s="331"/>
    </row>
    <row r="82" spans="1:13" s="20" customFormat="1" ht="18.75">
      <c r="A82" s="2"/>
      <c r="B82" s="2"/>
      <c r="C82" s="2"/>
      <c r="D82" s="2"/>
      <c r="E82" s="2"/>
      <c r="F82" s="2"/>
      <c r="G82" s="2"/>
      <c r="H82" s="2"/>
      <c r="I82" s="2"/>
      <c r="J82" s="470"/>
      <c r="K82" s="470"/>
      <c r="L82" s="470"/>
      <c r="M82" s="444"/>
    </row>
    <row r="83" spans="1:12" ht="18.75">
      <c r="A83" s="728" t="s">
        <v>1542</v>
      </c>
      <c r="B83" s="728"/>
      <c r="C83" s="728"/>
      <c r="D83" s="728"/>
      <c r="E83" s="728"/>
      <c r="F83" s="728"/>
      <c r="G83" s="728"/>
      <c r="H83" s="728"/>
      <c r="I83" s="728"/>
      <c r="J83" s="728"/>
      <c r="K83" s="728"/>
      <c r="L83" s="728"/>
    </row>
    <row r="88" spans="5:9" ht="18.75">
      <c r="E88" s="343"/>
      <c r="F88" s="343"/>
      <c r="G88" s="343"/>
      <c r="H88" s="343"/>
      <c r="I88" s="343"/>
    </row>
    <row r="89" spans="3:9" s="470" customFormat="1" ht="15.75">
      <c r="C89" s="611"/>
      <c r="F89" s="612">
        <f>SUM(F8+F13+F18+F23+F36+F41+F46+F49+F52+F65+F68+F72)</f>
        <v>30070000</v>
      </c>
      <c r="G89" s="612">
        <f>SUM(G8+G13+G18+G23+G36+G41+G46+G49+G52+G65+G68+G72)</f>
        <v>30270000</v>
      </c>
      <c r="H89" s="612">
        <f>SUM(H8+H13+H18+H23+H36+H41+H46+H49+H52+H65+H68+H72)</f>
        <v>36070000</v>
      </c>
      <c r="I89" s="612">
        <f>SUM(I8+I13+I18+I23+I36+I41+I46+I49+I52+I65+I68+I72)</f>
        <v>36070000</v>
      </c>
    </row>
    <row r="90" ht="18.75">
      <c r="C90" s="343"/>
    </row>
    <row r="91" ht="18.75">
      <c r="C91" s="343"/>
    </row>
    <row r="92" spans="1:12" ht="20.25">
      <c r="A92" s="283"/>
      <c r="B92" s="284"/>
      <c r="C92" s="284"/>
      <c r="D92" s="284"/>
      <c r="E92" s="284"/>
      <c r="F92" s="285"/>
      <c r="G92" s="285"/>
      <c r="H92" s="285"/>
      <c r="I92" s="285"/>
      <c r="J92" s="484"/>
      <c r="K92" s="388"/>
      <c r="L92" s="476"/>
    </row>
    <row r="93" spans="1:12" ht="18.75">
      <c r="A93" s="241"/>
      <c r="B93" s="332"/>
      <c r="C93" s="332"/>
      <c r="D93" s="333"/>
      <c r="E93" s="121"/>
      <c r="F93" s="121"/>
      <c r="G93" s="121"/>
      <c r="H93" s="121"/>
      <c r="I93" s="121"/>
      <c r="J93" s="484"/>
      <c r="K93" s="388"/>
      <c r="L93" s="476"/>
    </row>
    <row r="94" spans="1:12" ht="18.75">
      <c r="A94" s="241"/>
      <c r="B94" s="100"/>
      <c r="C94" s="332"/>
      <c r="D94" s="331"/>
      <c r="E94" s="121"/>
      <c r="F94" s="121"/>
      <c r="G94" s="121"/>
      <c r="H94" s="121"/>
      <c r="I94" s="121"/>
      <c r="J94" s="484"/>
      <c r="K94" s="388"/>
      <c r="L94" s="476"/>
    </row>
    <row r="95" spans="1:12" ht="18.75">
      <c r="A95" s="241"/>
      <c r="B95" s="100"/>
      <c r="C95" s="332"/>
      <c r="D95" s="331"/>
      <c r="E95" s="121"/>
      <c r="F95" s="121"/>
      <c r="G95" s="121"/>
      <c r="H95" s="121"/>
      <c r="I95" s="121"/>
      <c r="J95" s="484"/>
      <c r="K95" s="388"/>
      <c r="L95" s="476"/>
    </row>
    <row r="96" spans="1:12" ht="18.75">
      <c r="A96" s="241"/>
      <c r="B96" s="100"/>
      <c r="C96" s="332"/>
      <c r="D96" s="331"/>
      <c r="E96" s="121"/>
      <c r="F96" s="121"/>
      <c r="G96" s="121"/>
      <c r="H96" s="121"/>
      <c r="I96" s="121"/>
      <c r="J96" s="484"/>
      <c r="K96" s="388"/>
      <c r="L96" s="476"/>
    </row>
    <row r="97" spans="1:12" ht="18.75">
      <c r="A97" s="241"/>
      <c r="B97" s="100"/>
      <c r="C97" s="100"/>
      <c r="D97" s="331"/>
      <c r="E97" s="121"/>
      <c r="F97" s="121"/>
      <c r="G97" s="121"/>
      <c r="H97" s="121"/>
      <c r="I97" s="121"/>
      <c r="J97" s="484"/>
      <c r="K97" s="388"/>
      <c r="L97" s="476"/>
    </row>
    <row r="98" spans="1:12" ht="18.75">
      <c r="A98" s="241"/>
      <c r="B98" s="100"/>
      <c r="C98" s="100"/>
      <c r="D98" s="331"/>
      <c r="E98" s="121"/>
      <c r="F98" s="121"/>
      <c r="G98" s="121"/>
      <c r="H98" s="121"/>
      <c r="I98" s="121"/>
      <c r="J98" s="484"/>
      <c r="K98" s="388"/>
      <c r="L98" s="476"/>
    </row>
    <row r="99" spans="1:12" ht="18.75">
      <c r="A99" s="242"/>
      <c r="B99" s="20"/>
      <c r="C99" s="20"/>
      <c r="D99" s="331"/>
      <c r="E99" s="19"/>
      <c r="F99" s="19"/>
      <c r="G99" s="19"/>
      <c r="H99" s="20"/>
      <c r="I99" s="20"/>
      <c r="J99" s="63"/>
      <c r="K99" s="63"/>
      <c r="L99" s="478"/>
    </row>
    <row r="100" spans="1:12" ht="18.75">
      <c r="A100" s="277"/>
      <c r="B100" s="20"/>
      <c r="C100" s="20"/>
      <c r="D100" s="331"/>
      <c r="E100" s="20"/>
      <c r="F100" s="20"/>
      <c r="G100" s="20"/>
      <c r="H100" s="20"/>
      <c r="I100" s="20"/>
      <c r="J100" s="63"/>
      <c r="K100" s="63"/>
      <c r="L100" s="494"/>
    </row>
  </sheetData>
  <sheetProtection/>
  <mergeCells count="25">
    <mergeCell ref="A5:A7"/>
    <mergeCell ref="B5:B7"/>
    <mergeCell ref="C5:C7"/>
    <mergeCell ref="E5:I5"/>
    <mergeCell ref="A56:L56"/>
    <mergeCell ref="K5:K7"/>
    <mergeCell ref="B36:B40"/>
    <mergeCell ref="B41:B45"/>
    <mergeCell ref="B23:B27"/>
    <mergeCell ref="A28:L28"/>
    <mergeCell ref="L5:L7"/>
    <mergeCell ref="L62:L64"/>
    <mergeCell ref="E62:I62"/>
    <mergeCell ref="B8:B12"/>
    <mergeCell ref="B13:B17"/>
    <mergeCell ref="B18:B22"/>
    <mergeCell ref="A33:A35"/>
    <mergeCell ref="B33:B35"/>
    <mergeCell ref="C33:C35"/>
    <mergeCell ref="E33:I33"/>
    <mergeCell ref="L33:L35"/>
    <mergeCell ref="A83:L83"/>
    <mergeCell ref="A62:A64"/>
    <mergeCell ref="B62:B64"/>
    <mergeCell ref="C62:C64"/>
  </mergeCells>
  <printOptions/>
  <pageMargins left="0" right="0" top="0.5905511811023623" bottom="0.5511811023622047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N72"/>
  <sheetViews>
    <sheetView view="pageBreakPreview" zoomScaleNormal="110" zoomScaleSheetLayoutView="100" zoomScalePageLayoutView="0" workbookViewId="0" topLeftCell="A1">
      <selection activeCell="A4" sqref="A4:M5"/>
    </sheetView>
  </sheetViews>
  <sheetFormatPr defaultColWidth="9.140625" defaultRowHeight="15"/>
  <cols>
    <col min="1" max="1" width="21.57421875" style="163" customWidth="1"/>
    <col min="2" max="2" width="7.8515625" style="184" customWidth="1"/>
    <col min="3" max="3" width="11.57421875" style="163" customWidth="1"/>
    <col min="4" max="4" width="7.57421875" style="184" customWidth="1"/>
    <col min="5" max="5" width="11.57421875" style="163" customWidth="1"/>
    <col min="6" max="6" width="7.421875" style="174" customWidth="1"/>
    <col min="7" max="7" width="11.57421875" style="175" customWidth="1"/>
    <col min="8" max="8" width="7.00390625" style="174" customWidth="1"/>
    <col min="9" max="9" width="11.7109375" style="175" customWidth="1"/>
    <col min="10" max="10" width="7.00390625" style="174" customWidth="1"/>
    <col min="11" max="11" width="11.7109375" style="175" customWidth="1"/>
    <col min="12" max="12" width="7.00390625" style="174" customWidth="1"/>
    <col min="13" max="13" width="11.57421875" style="163" customWidth="1"/>
    <col min="14" max="16384" width="9.00390625" style="163" customWidth="1"/>
  </cols>
  <sheetData>
    <row r="1" spans="1:13" s="223" customFormat="1" ht="20.25">
      <c r="A1" s="728"/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9:11" ht="20.25">
      <c r="I2" s="536"/>
      <c r="K2" s="372" t="s">
        <v>515</v>
      </c>
    </row>
    <row r="3" spans="1:14" ht="26.25">
      <c r="A3" s="738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162"/>
    </row>
    <row r="4" spans="1:14" ht="26.25" customHeight="1">
      <c r="A4" s="753" t="s">
        <v>326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162"/>
    </row>
    <row r="5" spans="1:14" ht="26.25" customHeight="1">
      <c r="A5" s="753" t="s">
        <v>1162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162"/>
    </row>
    <row r="6" spans="1:14" ht="26.25" customHeight="1">
      <c r="A6" s="873" t="s">
        <v>775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162"/>
    </row>
    <row r="7" spans="1:14" ht="26.25" customHeight="1">
      <c r="A7" s="874" t="s">
        <v>221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164"/>
    </row>
    <row r="8" spans="1:13" s="165" customFormat="1" ht="20.25">
      <c r="A8" s="729" t="s">
        <v>776</v>
      </c>
      <c r="B8" s="731" t="s">
        <v>327</v>
      </c>
      <c r="C8" s="732"/>
      <c r="D8" s="731" t="s">
        <v>332</v>
      </c>
      <c r="E8" s="732"/>
      <c r="F8" s="733" t="s">
        <v>739</v>
      </c>
      <c r="G8" s="734"/>
      <c r="H8" s="733" t="s">
        <v>738</v>
      </c>
      <c r="I8" s="734"/>
      <c r="J8" s="733" t="s">
        <v>1163</v>
      </c>
      <c r="K8" s="734"/>
      <c r="L8" s="731" t="s">
        <v>1442</v>
      </c>
      <c r="M8" s="732"/>
    </row>
    <row r="9" spans="1:13" s="165" customFormat="1" ht="23.25" customHeight="1">
      <c r="A9" s="730"/>
      <c r="B9" s="735" t="s">
        <v>328</v>
      </c>
      <c r="C9" s="179" t="s">
        <v>329</v>
      </c>
      <c r="D9" s="735" t="s">
        <v>328</v>
      </c>
      <c r="E9" s="179" t="s">
        <v>329</v>
      </c>
      <c r="F9" s="735" t="s">
        <v>328</v>
      </c>
      <c r="G9" s="179" t="s">
        <v>329</v>
      </c>
      <c r="H9" s="735" t="s">
        <v>328</v>
      </c>
      <c r="I9" s="179" t="s">
        <v>329</v>
      </c>
      <c r="J9" s="735" t="s">
        <v>328</v>
      </c>
      <c r="K9" s="179" t="s">
        <v>329</v>
      </c>
      <c r="L9" s="735" t="s">
        <v>328</v>
      </c>
      <c r="M9" s="179" t="s">
        <v>329</v>
      </c>
    </row>
    <row r="10" spans="1:13" s="165" customFormat="1" ht="20.25">
      <c r="A10" s="730"/>
      <c r="B10" s="737"/>
      <c r="C10" s="180" t="s">
        <v>330</v>
      </c>
      <c r="D10" s="737"/>
      <c r="E10" s="180" t="s">
        <v>330</v>
      </c>
      <c r="F10" s="737"/>
      <c r="G10" s="180" t="s">
        <v>330</v>
      </c>
      <c r="H10" s="737"/>
      <c r="I10" s="180" t="s">
        <v>330</v>
      </c>
      <c r="J10" s="737"/>
      <c r="K10" s="180" t="s">
        <v>330</v>
      </c>
      <c r="L10" s="737"/>
      <c r="M10" s="180" t="s">
        <v>330</v>
      </c>
    </row>
    <row r="11" spans="1:13" ht="20.25">
      <c r="A11" s="353"/>
      <c r="B11" s="228"/>
      <c r="C11" s="229"/>
      <c r="D11" s="207"/>
      <c r="E11" s="229"/>
      <c r="F11" s="230"/>
      <c r="G11" s="229"/>
      <c r="H11" s="230"/>
      <c r="I11" s="229"/>
      <c r="J11" s="230"/>
      <c r="K11" s="229"/>
      <c r="L11" s="230"/>
      <c r="M11" s="208"/>
    </row>
    <row r="12" spans="1:13" ht="20.25">
      <c r="A12" s="259"/>
      <c r="B12" s="261"/>
      <c r="C12" s="350"/>
      <c r="D12" s="205"/>
      <c r="E12" s="350"/>
      <c r="F12" s="351"/>
      <c r="G12" s="350"/>
      <c r="H12" s="351"/>
      <c r="I12" s="350"/>
      <c r="J12" s="351"/>
      <c r="K12" s="350"/>
      <c r="L12" s="351"/>
      <c r="M12" s="209"/>
    </row>
    <row r="13" spans="1:13" ht="20.25" customHeight="1">
      <c r="A13" s="219" t="s">
        <v>777</v>
      </c>
      <c r="B13" s="216">
        <v>25</v>
      </c>
      <c r="C13" s="217">
        <v>3135000</v>
      </c>
      <c r="D13" s="216">
        <f aca="true" t="shared" si="0" ref="D13:E18">B13</f>
        <v>25</v>
      </c>
      <c r="E13" s="217">
        <f t="shared" si="0"/>
        <v>3135000</v>
      </c>
      <c r="F13" s="216">
        <f aca="true" t="shared" si="1" ref="F13:G18">B13</f>
        <v>25</v>
      </c>
      <c r="G13" s="217">
        <f t="shared" si="1"/>
        <v>3135000</v>
      </c>
      <c r="H13" s="216">
        <f aca="true" t="shared" si="2" ref="H13:I18">B13</f>
        <v>25</v>
      </c>
      <c r="I13" s="217">
        <f t="shared" si="2"/>
        <v>3135000</v>
      </c>
      <c r="J13" s="216">
        <f aca="true" t="shared" si="3" ref="J13:K18">B13</f>
        <v>25</v>
      </c>
      <c r="K13" s="217">
        <f t="shared" si="3"/>
        <v>3135000</v>
      </c>
      <c r="L13" s="192">
        <f aca="true" t="shared" si="4" ref="L13:M18">SUM(B13+D13+F13+H13+J13)</f>
        <v>125</v>
      </c>
      <c r="M13" s="403">
        <f t="shared" si="4"/>
        <v>15675000</v>
      </c>
    </row>
    <row r="14" spans="1:13" ht="20.25" customHeight="1">
      <c r="A14" s="212" t="s">
        <v>778</v>
      </c>
      <c r="B14" s="201">
        <v>1</v>
      </c>
      <c r="C14" s="202">
        <v>120000</v>
      </c>
      <c r="D14" s="216">
        <f t="shared" si="0"/>
        <v>1</v>
      </c>
      <c r="E14" s="217">
        <f t="shared" si="0"/>
        <v>120000</v>
      </c>
      <c r="F14" s="216">
        <f t="shared" si="1"/>
        <v>1</v>
      </c>
      <c r="G14" s="217">
        <f t="shared" si="1"/>
        <v>120000</v>
      </c>
      <c r="H14" s="216">
        <f t="shared" si="2"/>
        <v>1</v>
      </c>
      <c r="I14" s="217">
        <f t="shared" si="2"/>
        <v>120000</v>
      </c>
      <c r="J14" s="216">
        <f t="shared" si="3"/>
        <v>1</v>
      </c>
      <c r="K14" s="217">
        <f t="shared" si="3"/>
        <v>120000</v>
      </c>
      <c r="L14" s="192">
        <f t="shared" si="4"/>
        <v>5</v>
      </c>
      <c r="M14" s="403">
        <f t="shared" si="4"/>
        <v>600000</v>
      </c>
    </row>
    <row r="15" spans="1:13" ht="20.25" customHeight="1">
      <c r="A15" s="212" t="s">
        <v>779</v>
      </c>
      <c r="B15" s="201">
        <v>16</v>
      </c>
      <c r="C15" s="202">
        <v>607000</v>
      </c>
      <c r="D15" s="216">
        <f t="shared" si="0"/>
        <v>16</v>
      </c>
      <c r="E15" s="217">
        <f t="shared" si="0"/>
        <v>607000</v>
      </c>
      <c r="F15" s="216">
        <f t="shared" si="1"/>
        <v>16</v>
      </c>
      <c r="G15" s="217">
        <f t="shared" si="1"/>
        <v>607000</v>
      </c>
      <c r="H15" s="216">
        <f t="shared" si="2"/>
        <v>16</v>
      </c>
      <c r="I15" s="217">
        <f t="shared" si="2"/>
        <v>607000</v>
      </c>
      <c r="J15" s="216">
        <f t="shared" si="3"/>
        <v>16</v>
      </c>
      <c r="K15" s="217">
        <f t="shared" si="3"/>
        <v>607000</v>
      </c>
      <c r="L15" s="192">
        <f t="shared" si="4"/>
        <v>80</v>
      </c>
      <c r="M15" s="403">
        <f t="shared" si="4"/>
        <v>3035000</v>
      </c>
    </row>
    <row r="16" spans="1:13" ht="20.25" customHeight="1">
      <c r="A16" s="212" t="s">
        <v>1482</v>
      </c>
      <c r="B16" s="201">
        <v>5</v>
      </c>
      <c r="C16" s="202">
        <v>140000</v>
      </c>
      <c r="D16" s="216">
        <f t="shared" si="0"/>
        <v>5</v>
      </c>
      <c r="E16" s="217">
        <f t="shared" si="0"/>
        <v>140000</v>
      </c>
      <c r="F16" s="216">
        <f t="shared" si="1"/>
        <v>5</v>
      </c>
      <c r="G16" s="217">
        <f t="shared" si="1"/>
        <v>140000</v>
      </c>
      <c r="H16" s="216">
        <f t="shared" si="2"/>
        <v>5</v>
      </c>
      <c r="I16" s="217">
        <f t="shared" si="2"/>
        <v>140000</v>
      </c>
      <c r="J16" s="216">
        <f t="shared" si="3"/>
        <v>5</v>
      </c>
      <c r="K16" s="217">
        <f t="shared" si="3"/>
        <v>140000</v>
      </c>
      <c r="L16" s="192">
        <f t="shared" si="4"/>
        <v>25</v>
      </c>
      <c r="M16" s="403">
        <f t="shared" si="4"/>
        <v>700000</v>
      </c>
    </row>
    <row r="17" spans="1:13" ht="20.25" customHeight="1">
      <c r="A17" s="212" t="s">
        <v>864</v>
      </c>
      <c r="B17" s="201">
        <v>14</v>
      </c>
      <c r="C17" s="202">
        <v>1435000</v>
      </c>
      <c r="D17" s="216">
        <f t="shared" si="0"/>
        <v>14</v>
      </c>
      <c r="E17" s="217">
        <f t="shared" si="0"/>
        <v>1435000</v>
      </c>
      <c r="F17" s="216">
        <f t="shared" si="1"/>
        <v>14</v>
      </c>
      <c r="G17" s="217">
        <f t="shared" si="1"/>
        <v>1435000</v>
      </c>
      <c r="H17" s="216">
        <f t="shared" si="2"/>
        <v>14</v>
      </c>
      <c r="I17" s="217">
        <f t="shared" si="2"/>
        <v>1435000</v>
      </c>
      <c r="J17" s="216">
        <f t="shared" si="3"/>
        <v>14</v>
      </c>
      <c r="K17" s="217">
        <f t="shared" si="3"/>
        <v>1435000</v>
      </c>
      <c r="L17" s="192">
        <f t="shared" si="4"/>
        <v>70</v>
      </c>
      <c r="M17" s="403">
        <f t="shared" si="4"/>
        <v>7175000</v>
      </c>
    </row>
    <row r="18" spans="1:13" ht="20.25" customHeight="1">
      <c r="A18" s="212" t="s">
        <v>1483</v>
      </c>
      <c r="B18" s="201">
        <v>5</v>
      </c>
      <c r="C18" s="202">
        <v>928000</v>
      </c>
      <c r="D18" s="216">
        <f t="shared" si="0"/>
        <v>5</v>
      </c>
      <c r="E18" s="217">
        <f t="shared" si="0"/>
        <v>928000</v>
      </c>
      <c r="F18" s="216">
        <f t="shared" si="1"/>
        <v>5</v>
      </c>
      <c r="G18" s="217">
        <f t="shared" si="1"/>
        <v>928000</v>
      </c>
      <c r="H18" s="216">
        <f t="shared" si="2"/>
        <v>5</v>
      </c>
      <c r="I18" s="217">
        <f t="shared" si="2"/>
        <v>928000</v>
      </c>
      <c r="J18" s="216">
        <f t="shared" si="3"/>
        <v>5</v>
      </c>
      <c r="K18" s="217">
        <f t="shared" si="3"/>
        <v>928000</v>
      </c>
      <c r="L18" s="192">
        <f t="shared" si="4"/>
        <v>25</v>
      </c>
      <c r="M18" s="403">
        <f t="shared" si="4"/>
        <v>4640000</v>
      </c>
    </row>
    <row r="19" spans="1:13" s="168" customFormat="1" ht="59.25" thickBot="1">
      <c r="A19" s="213" t="s">
        <v>1212</v>
      </c>
      <c r="B19" s="214">
        <f aca="true" t="shared" si="5" ref="B19:M19">SUM(B13:B18)</f>
        <v>66</v>
      </c>
      <c r="C19" s="418">
        <f t="shared" si="5"/>
        <v>6365000</v>
      </c>
      <c r="D19" s="214">
        <f t="shared" si="5"/>
        <v>66</v>
      </c>
      <c r="E19" s="418">
        <f t="shared" si="5"/>
        <v>6365000</v>
      </c>
      <c r="F19" s="214">
        <f t="shared" si="5"/>
        <v>66</v>
      </c>
      <c r="G19" s="418">
        <f t="shared" si="5"/>
        <v>6365000</v>
      </c>
      <c r="H19" s="214">
        <f t="shared" si="5"/>
        <v>66</v>
      </c>
      <c r="I19" s="418">
        <f t="shared" si="5"/>
        <v>6365000</v>
      </c>
      <c r="J19" s="214">
        <f t="shared" si="5"/>
        <v>66</v>
      </c>
      <c r="K19" s="418">
        <f t="shared" si="5"/>
        <v>6365000</v>
      </c>
      <c r="L19" s="214">
        <f t="shared" si="5"/>
        <v>330</v>
      </c>
      <c r="M19" s="418">
        <f t="shared" si="5"/>
        <v>31825000</v>
      </c>
    </row>
    <row r="20" spans="1:13" s="168" customFormat="1" ht="20.25" thickTop="1">
      <c r="A20" s="170"/>
      <c r="B20" s="225"/>
      <c r="C20" s="227"/>
      <c r="D20" s="225"/>
      <c r="E20" s="227"/>
      <c r="F20" s="225"/>
      <c r="G20" s="227"/>
      <c r="H20" s="225"/>
      <c r="I20" s="227"/>
      <c r="J20" s="225"/>
      <c r="K20" s="227"/>
      <c r="L20" s="225"/>
      <c r="M20" s="227"/>
    </row>
    <row r="21" spans="1:13" s="168" customFormat="1" ht="19.5">
      <c r="A21" s="170"/>
      <c r="B21" s="225"/>
      <c r="C21" s="227"/>
      <c r="D21" s="225"/>
      <c r="E21" s="227"/>
      <c r="F21" s="225"/>
      <c r="G21" s="227"/>
      <c r="H21" s="225"/>
      <c r="I21" s="227"/>
      <c r="J21" s="225"/>
      <c r="K21" s="227"/>
      <c r="L21" s="225"/>
      <c r="M21" s="227"/>
    </row>
    <row r="22" spans="1:13" s="168" customFormat="1" ht="19.5">
      <c r="A22" s="170"/>
      <c r="B22" s="225"/>
      <c r="C22" s="227"/>
      <c r="D22" s="225"/>
      <c r="E22" s="227"/>
      <c r="F22" s="225"/>
      <c r="G22" s="227"/>
      <c r="H22" s="225"/>
      <c r="I22" s="227"/>
      <c r="J22" s="225"/>
      <c r="K22" s="227"/>
      <c r="L22" s="225"/>
      <c r="M22" s="227"/>
    </row>
    <row r="23" spans="1:13" s="223" customFormat="1" ht="20.25">
      <c r="A23" s="728" t="s">
        <v>1543</v>
      </c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</row>
    <row r="24" spans="1:13" s="168" customFormat="1" ht="19.5">
      <c r="A24" s="170"/>
      <c r="B24" s="225"/>
      <c r="C24" s="227"/>
      <c r="D24" s="225"/>
      <c r="E24" s="227"/>
      <c r="F24" s="225"/>
      <c r="G24" s="227"/>
      <c r="H24" s="225"/>
      <c r="I24" s="227"/>
      <c r="J24" s="225"/>
      <c r="K24" s="227"/>
      <c r="L24" s="225"/>
      <c r="M24" s="349"/>
    </row>
    <row r="25" spans="1:13" s="168" customFormat="1" ht="19.5">
      <c r="A25" s="170"/>
      <c r="B25" s="225"/>
      <c r="C25" s="227"/>
      <c r="D25" s="225"/>
      <c r="E25" s="227"/>
      <c r="F25" s="225"/>
      <c r="G25" s="227"/>
      <c r="H25" s="225"/>
      <c r="I25" s="227"/>
      <c r="J25" s="225"/>
      <c r="K25" s="227"/>
      <c r="L25" s="225"/>
      <c r="M25" s="349"/>
    </row>
    <row r="26" spans="1:13" s="168" customFormat="1" ht="19.5">
      <c r="A26" s="170"/>
      <c r="B26" s="225"/>
      <c r="C26" s="227"/>
      <c r="D26" s="225"/>
      <c r="E26" s="227"/>
      <c r="F26" s="225"/>
      <c r="G26" s="227"/>
      <c r="H26" s="225"/>
      <c r="I26" s="227"/>
      <c r="J26" s="225"/>
      <c r="K26" s="227"/>
      <c r="L26" s="225"/>
      <c r="M26" s="349"/>
    </row>
    <row r="27" spans="1:13" s="168" customFormat="1" ht="19.5">
      <c r="A27" s="170"/>
      <c r="B27" s="225"/>
      <c r="C27" s="227"/>
      <c r="D27" s="225"/>
      <c r="E27" s="227"/>
      <c r="F27" s="225"/>
      <c r="G27" s="227"/>
      <c r="H27" s="225"/>
      <c r="I27" s="227"/>
      <c r="J27" s="225"/>
      <c r="K27" s="227"/>
      <c r="L27" s="225"/>
      <c r="M27" s="349"/>
    </row>
    <row r="28" spans="1:13" s="168" customFormat="1" ht="19.5">
      <c r="A28" s="170"/>
      <c r="B28" s="225"/>
      <c r="C28" s="227"/>
      <c r="D28" s="225"/>
      <c r="E28" s="227"/>
      <c r="F28" s="225"/>
      <c r="G28" s="227"/>
      <c r="H28" s="225"/>
      <c r="I28" s="227"/>
      <c r="J28" s="225"/>
      <c r="K28" s="227"/>
      <c r="L28" s="225"/>
      <c r="M28" s="349"/>
    </row>
    <row r="29" spans="1:13" s="168" customFormat="1" ht="19.5">
      <c r="A29" s="170"/>
      <c r="B29" s="225"/>
      <c r="C29" s="227"/>
      <c r="D29" s="225"/>
      <c r="E29" s="227"/>
      <c r="F29" s="225"/>
      <c r="G29" s="227"/>
      <c r="H29" s="225"/>
      <c r="I29" s="227"/>
      <c r="J29" s="225"/>
      <c r="K29" s="227"/>
      <c r="L29" s="225"/>
      <c r="M29" s="349"/>
    </row>
    <row r="30" spans="1:13" s="168" customFormat="1" ht="19.5">
      <c r="A30" s="170"/>
      <c r="B30" s="225"/>
      <c r="C30" s="227"/>
      <c r="D30" s="225"/>
      <c r="E30" s="227"/>
      <c r="F30" s="225"/>
      <c r="G30" s="227"/>
      <c r="H30" s="225"/>
      <c r="I30" s="227"/>
      <c r="J30" s="225"/>
      <c r="K30" s="227"/>
      <c r="L30" s="225"/>
      <c r="M30" s="349"/>
    </row>
    <row r="31" spans="1:13" s="168" customFormat="1" ht="19.5">
      <c r="A31" s="170"/>
      <c r="B31" s="225"/>
      <c r="C31" s="227"/>
      <c r="D31" s="225"/>
      <c r="E31" s="227"/>
      <c r="F31" s="225"/>
      <c r="G31" s="227"/>
      <c r="H31" s="225"/>
      <c r="I31" s="227"/>
      <c r="J31" s="225"/>
      <c r="K31" s="227"/>
      <c r="L31" s="225"/>
      <c r="M31" s="349"/>
    </row>
    <row r="32" spans="1:13" s="168" customFormat="1" ht="19.5">
      <c r="A32" s="170"/>
      <c r="B32" s="171"/>
      <c r="C32" s="172"/>
      <c r="D32" s="171"/>
      <c r="E32" s="172"/>
      <c r="F32" s="171"/>
      <c r="G32" s="173"/>
      <c r="H32" s="171"/>
      <c r="I32" s="173"/>
      <c r="J32" s="171"/>
      <c r="K32" s="173"/>
      <c r="L32" s="171"/>
      <c r="M32" s="172"/>
    </row>
    <row r="33" spans="1:13" s="168" customFormat="1" ht="19.5">
      <c r="A33" s="170"/>
      <c r="B33" s="171"/>
      <c r="C33" s="172"/>
      <c r="D33" s="171"/>
      <c r="E33" s="172"/>
      <c r="F33" s="171"/>
      <c r="G33" s="173"/>
      <c r="H33" s="171"/>
      <c r="I33" s="173"/>
      <c r="J33" s="171"/>
      <c r="K33" s="173"/>
      <c r="L33" s="171"/>
      <c r="M33" s="172"/>
    </row>
    <row r="34" spans="1:13" s="168" customFormat="1" ht="19.5">
      <c r="A34" s="170"/>
      <c r="B34" s="171"/>
      <c r="C34" s="172"/>
      <c r="D34" s="171"/>
      <c r="E34" s="172"/>
      <c r="F34" s="171"/>
      <c r="G34" s="173"/>
      <c r="H34" s="171"/>
      <c r="I34" s="173"/>
      <c r="J34" s="171"/>
      <c r="K34" s="173"/>
      <c r="L34" s="171"/>
      <c r="M34" s="172"/>
    </row>
    <row r="35" spans="1:13" s="168" customFormat="1" ht="19.5">
      <c r="A35" s="170"/>
      <c r="B35" s="171"/>
      <c r="C35" s="172"/>
      <c r="D35" s="171"/>
      <c r="E35" s="172"/>
      <c r="F35" s="171"/>
      <c r="G35" s="173"/>
      <c r="H35" s="171"/>
      <c r="I35" s="173"/>
      <c r="J35" s="171"/>
      <c r="K35" s="173"/>
      <c r="L35" s="171"/>
      <c r="M35" s="172"/>
    </row>
    <row r="36" spans="1:13" s="168" customFormat="1" ht="19.5">
      <c r="A36" s="170"/>
      <c r="B36" s="171"/>
      <c r="C36" s="172"/>
      <c r="D36" s="171"/>
      <c r="E36" s="172"/>
      <c r="F36" s="171"/>
      <c r="G36" s="173"/>
      <c r="H36" s="171"/>
      <c r="I36" s="173"/>
      <c r="J36" s="171"/>
      <c r="K36" s="173"/>
      <c r="L36" s="171"/>
      <c r="M36" s="172"/>
    </row>
    <row r="37" spans="1:13" s="168" customFormat="1" ht="19.5">
      <c r="A37" s="170"/>
      <c r="B37" s="171"/>
      <c r="C37" s="172"/>
      <c r="D37" s="171"/>
      <c r="E37" s="172"/>
      <c r="F37" s="171"/>
      <c r="G37" s="173"/>
      <c r="H37" s="171"/>
      <c r="I37" s="173"/>
      <c r="J37" s="171"/>
      <c r="K37" s="173"/>
      <c r="L37" s="171"/>
      <c r="M37" s="172"/>
    </row>
    <row r="38" spans="1:13" s="168" customFormat="1" ht="19.5">
      <c r="A38" s="170"/>
      <c r="B38" s="171"/>
      <c r="C38" s="172"/>
      <c r="D38" s="171"/>
      <c r="E38" s="172"/>
      <c r="F38" s="171"/>
      <c r="G38" s="173"/>
      <c r="H38" s="171"/>
      <c r="I38" s="173"/>
      <c r="J38" s="171"/>
      <c r="K38" s="173"/>
      <c r="L38" s="171"/>
      <c r="M38" s="172"/>
    </row>
    <row r="39" spans="1:13" s="168" customFormat="1" ht="19.5">
      <c r="A39" s="170"/>
      <c r="B39" s="171"/>
      <c r="C39" s="172"/>
      <c r="D39" s="171"/>
      <c r="E39" s="172"/>
      <c r="F39" s="171"/>
      <c r="G39" s="173"/>
      <c r="H39" s="171"/>
      <c r="I39" s="173"/>
      <c r="J39" s="171"/>
      <c r="K39" s="173"/>
      <c r="L39" s="171"/>
      <c r="M39" s="172"/>
    </row>
    <row r="40" spans="1:13" s="168" customFormat="1" ht="19.5">
      <c r="A40" s="170"/>
      <c r="B40" s="171"/>
      <c r="C40" s="172"/>
      <c r="D40" s="171"/>
      <c r="E40" s="172"/>
      <c r="F40" s="171"/>
      <c r="G40" s="173"/>
      <c r="H40" s="171"/>
      <c r="I40" s="173"/>
      <c r="J40" s="171"/>
      <c r="K40" s="173"/>
      <c r="L40" s="171"/>
      <c r="M40" s="172"/>
    </row>
    <row r="44" spans="2:13" ht="20.25">
      <c r="B44" s="174"/>
      <c r="C44" s="175"/>
      <c r="D44" s="174"/>
      <c r="E44" s="175"/>
      <c r="M44" s="175"/>
    </row>
    <row r="45" spans="2:13" ht="20.25">
      <c r="B45" s="174"/>
      <c r="C45" s="175"/>
      <c r="D45" s="174"/>
      <c r="E45" s="175"/>
      <c r="M45" s="175"/>
    </row>
    <row r="46" spans="2:13" ht="20.25">
      <c r="B46" s="174"/>
      <c r="C46" s="175"/>
      <c r="D46" s="174"/>
      <c r="E46" s="175"/>
      <c r="M46" s="175"/>
    </row>
    <row r="47" spans="2:13" ht="20.25">
      <c r="B47" s="174"/>
      <c r="C47" s="175"/>
      <c r="D47" s="174"/>
      <c r="E47" s="175"/>
      <c r="M47" s="175"/>
    </row>
    <row r="48" spans="2:13" ht="20.25">
      <c r="B48" s="174"/>
      <c r="C48" s="175"/>
      <c r="D48" s="174"/>
      <c r="E48" s="175"/>
      <c r="M48" s="175"/>
    </row>
    <row r="49" spans="2:13" ht="20.25">
      <c r="B49" s="174"/>
      <c r="C49" s="175"/>
      <c r="D49" s="174"/>
      <c r="E49" s="175"/>
      <c r="M49" s="175"/>
    </row>
    <row r="50" spans="2:13" ht="20.25">
      <c r="B50" s="174"/>
      <c r="C50" s="175"/>
      <c r="D50" s="174"/>
      <c r="E50" s="175"/>
      <c r="M50" s="175"/>
    </row>
    <row r="51" spans="2:13" ht="20.25">
      <c r="B51" s="174"/>
      <c r="C51" s="175"/>
      <c r="D51" s="174"/>
      <c r="E51" s="175"/>
      <c r="M51" s="175"/>
    </row>
    <row r="52" spans="2:13" ht="20.25">
      <c r="B52" s="174"/>
      <c r="C52" s="175"/>
      <c r="D52" s="174"/>
      <c r="E52" s="175"/>
      <c r="M52" s="175"/>
    </row>
    <row r="53" spans="2:13" ht="20.25">
      <c r="B53" s="174"/>
      <c r="C53" s="175"/>
      <c r="D53" s="174"/>
      <c r="E53" s="175"/>
      <c r="M53" s="175"/>
    </row>
    <row r="54" spans="2:13" ht="20.25">
      <c r="B54" s="174"/>
      <c r="C54" s="175"/>
      <c r="D54" s="174"/>
      <c r="E54" s="175"/>
      <c r="M54" s="175"/>
    </row>
    <row r="55" spans="2:13" ht="20.25">
      <c r="B55" s="174"/>
      <c r="C55" s="175"/>
      <c r="D55" s="174"/>
      <c r="E55" s="175"/>
      <c r="M55" s="175"/>
    </row>
    <row r="56" spans="2:13" ht="20.25">
      <c r="B56" s="174"/>
      <c r="C56" s="175"/>
      <c r="D56" s="174"/>
      <c r="E56" s="175"/>
      <c r="M56" s="175"/>
    </row>
    <row r="57" spans="2:13" ht="20.25">
      <c r="B57" s="174"/>
      <c r="C57" s="175"/>
      <c r="D57" s="174"/>
      <c r="E57" s="175"/>
      <c r="M57" s="175"/>
    </row>
    <row r="58" spans="2:13" ht="20.25">
      <c r="B58" s="174"/>
      <c r="C58" s="175"/>
      <c r="D58" s="174"/>
      <c r="E58" s="175"/>
      <c r="M58" s="175"/>
    </row>
    <row r="59" spans="2:13" ht="20.25">
      <c r="B59" s="174"/>
      <c r="C59" s="175"/>
      <c r="D59" s="174"/>
      <c r="E59" s="175"/>
      <c r="M59" s="175"/>
    </row>
    <row r="60" spans="2:13" ht="20.25">
      <c r="B60" s="174"/>
      <c r="C60" s="175"/>
      <c r="D60" s="174"/>
      <c r="E60" s="175"/>
      <c r="M60" s="175"/>
    </row>
    <row r="61" spans="2:13" ht="20.25">
      <c r="B61" s="174"/>
      <c r="C61" s="175"/>
      <c r="D61" s="174"/>
      <c r="E61" s="175"/>
      <c r="M61" s="175"/>
    </row>
    <row r="62" spans="2:13" ht="20.25">
      <c r="B62" s="174"/>
      <c r="C62" s="175"/>
      <c r="D62" s="174"/>
      <c r="E62" s="175"/>
      <c r="M62" s="175"/>
    </row>
    <row r="63" spans="2:13" ht="20.25">
      <c r="B63" s="174"/>
      <c r="C63" s="175"/>
      <c r="D63" s="174"/>
      <c r="E63" s="175"/>
      <c r="M63" s="175"/>
    </row>
    <row r="64" spans="3:13" ht="20.25">
      <c r="C64" s="175"/>
      <c r="E64" s="175"/>
      <c r="M64" s="176"/>
    </row>
    <row r="65" spans="2:13" ht="20.25">
      <c r="B65" s="187"/>
      <c r="C65" s="175"/>
      <c r="D65" s="187"/>
      <c r="E65" s="176"/>
      <c r="M65" s="176"/>
    </row>
    <row r="66" spans="3:13" ht="20.25">
      <c r="C66" s="175"/>
      <c r="E66" s="175"/>
      <c r="M66" s="176"/>
    </row>
    <row r="67" spans="3:13" ht="20.25">
      <c r="C67" s="175"/>
      <c r="E67" s="175"/>
      <c r="M67" s="176"/>
    </row>
    <row r="68" spans="3:13" ht="20.25">
      <c r="C68" s="175"/>
      <c r="E68" s="175"/>
      <c r="M68" s="176"/>
    </row>
    <row r="69" spans="3:13" ht="20.25">
      <c r="C69" s="175"/>
      <c r="E69" s="175"/>
      <c r="M69" s="176"/>
    </row>
    <row r="70" spans="3:13" ht="20.25">
      <c r="C70" s="175"/>
      <c r="E70" s="175"/>
      <c r="M70" s="176"/>
    </row>
    <row r="71" spans="3:13" ht="20.25">
      <c r="C71" s="175"/>
      <c r="D71" s="174"/>
      <c r="E71" s="175"/>
      <c r="M71" s="175"/>
    </row>
    <row r="72" spans="3:13" ht="20.25">
      <c r="C72" s="176"/>
      <c r="E72" s="176"/>
      <c r="M72" s="176"/>
    </row>
  </sheetData>
  <sheetProtection/>
  <mergeCells count="20">
    <mergeCell ref="A23:M23"/>
    <mergeCell ref="A8:A10"/>
    <mergeCell ref="B8:C8"/>
    <mergeCell ref="A1:M1"/>
    <mergeCell ref="A3:M3"/>
    <mergeCell ref="A4:M4"/>
    <mergeCell ref="A5:M5"/>
    <mergeCell ref="A6:M6"/>
    <mergeCell ref="A7:M7"/>
    <mergeCell ref="D8:E8"/>
    <mergeCell ref="F8:G8"/>
    <mergeCell ref="J8:K8"/>
    <mergeCell ref="L8:M8"/>
    <mergeCell ref="B9:B10"/>
    <mergeCell ref="D9:D10"/>
    <mergeCell ref="F9:F10"/>
    <mergeCell ref="J9:J10"/>
    <mergeCell ref="L9:L10"/>
    <mergeCell ref="H8:I8"/>
    <mergeCell ref="H9:H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L89"/>
  <sheetViews>
    <sheetView view="pageBreakPreview" zoomScaleSheetLayoutView="100" zoomScalePageLayoutView="0" workbookViewId="0" topLeftCell="A49">
      <selection activeCell="B68" sqref="B68"/>
    </sheetView>
  </sheetViews>
  <sheetFormatPr defaultColWidth="9.140625" defaultRowHeight="15"/>
  <cols>
    <col min="1" max="1" width="3.8515625" style="2" customWidth="1"/>
    <col min="2" max="2" width="9.00390625" style="2" customWidth="1"/>
    <col min="3" max="3" width="8.7109375" style="2" customWidth="1"/>
    <col min="4" max="4" width="15.57421875" style="2" customWidth="1"/>
    <col min="5" max="5" width="32.8515625" style="2" customWidth="1"/>
    <col min="6" max="6" width="10.140625" style="2" customWidth="1"/>
    <col min="7" max="7" width="10.28125" style="2" customWidth="1"/>
    <col min="8" max="9" width="10.00390625" style="2" customWidth="1"/>
    <col min="10" max="10" width="9.8515625" style="2" customWidth="1"/>
    <col min="11" max="11" width="12.57421875" style="2" customWidth="1"/>
    <col min="12" max="15" width="0" style="2" hidden="1" customWidth="1"/>
    <col min="16" max="16384" width="9.00390625" style="2" customWidth="1"/>
  </cols>
  <sheetData>
    <row r="1" spans="1:11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371" t="s">
        <v>687</v>
      </c>
    </row>
    <row r="2" spans="1:11" ht="21">
      <c r="A2" s="290"/>
      <c r="B2" s="290"/>
      <c r="C2" s="290"/>
      <c r="D2" s="290"/>
      <c r="E2" s="20"/>
      <c r="F2" s="20"/>
      <c r="G2" s="20"/>
      <c r="H2" s="20"/>
      <c r="I2" s="20"/>
      <c r="J2" s="20"/>
      <c r="K2" s="393"/>
    </row>
    <row r="3" spans="1:11" ht="18.75">
      <c r="A3" s="788" t="s">
        <v>514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8.75">
      <c r="A4" s="788" t="s">
        <v>1144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394"/>
      <c r="B6" s="394"/>
      <c r="C6" s="394"/>
      <c r="D6" s="394"/>
      <c r="E6" s="394"/>
      <c r="F6" s="394"/>
      <c r="G6" s="394"/>
      <c r="H6" s="394"/>
      <c r="I6" s="513"/>
      <c r="J6" s="394"/>
      <c r="K6" s="394"/>
    </row>
    <row r="7" spans="1:11" s="20" customFormat="1" ht="18.75">
      <c r="A7" s="779" t="s">
        <v>0</v>
      </c>
      <c r="B7" s="779" t="s">
        <v>776</v>
      </c>
      <c r="C7" s="779" t="s">
        <v>809</v>
      </c>
      <c r="D7" s="779" t="s">
        <v>812</v>
      </c>
      <c r="E7" s="800" t="s">
        <v>1170</v>
      </c>
      <c r="F7" s="782" t="s">
        <v>329</v>
      </c>
      <c r="G7" s="783"/>
      <c r="H7" s="783"/>
      <c r="I7" s="783"/>
      <c r="J7" s="784"/>
      <c r="K7" s="794" t="s">
        <v>473</v>
      </c>
    </row>
    <row r="8" spans="1:11" s="20" customFormat="1" ht="18.75">
      <c r="A8" s="780"/>
      <c r="B8" s="868"/>
      <c r="C8" s="868"/>
      <c r="D8" s="868"/>
      <c r="E8" s="801"/>
      <c r="F8" s="70">
        <v>2561</v>
      </c>
      <c r="G8" s="67">
        <v>2562</v>
      </c>
      <c r="H8" s="67">
        <v>2563</v>
      </c>
      <c r="I8" s="71">
        <v>2564</v>
      </c>
      <c r="J8" s="71">
        <v>2565</v>
      </c>
      <c r="K8" s="795"/>
    </row>
    <row r="9" spans="1:11" s="20" customFormat="1" ht="18.75">
      <c r="A9" s="781"/>
      <c r="B9" s="869"/>
      <c r="C9" s="869"/>
      <c r="D9" s="869"/>
      <c r="E9" s="802"/>
      <c r="F9" s="74" t="s">
        <v>8</v>
      </c>
      <c r="G9" s="75" t="s">
        <v>8</v>
      </c>
      <c r="H9" s="75" t="s">
        <v>8</v>
      </c>
      <c r="I9" s="76" t="s">
        <v>8</v>
      </c>
      <c r="J9" s="76" t="s">
        <v>8</v>
      </c>
      <c r="K9" s="796"/>
    </row>
    <row r="10" spans="1:12" s="94" customFormat="1" ht="18.75">
      <c r="A10" s="110">
        <v>1</v>
      </c>
      <c r="B10" s="110" t="s">
        <v>810</v>
      </c>
      <c r="C10" s="110" t="s">
        <v>811</v>
      </c>
      <c r="D10" s="110" t="s">
        <v>811</v>
      </c>
      <c r="E10" s="146" t="s">
        <v>1180</v>
      </c>
      <c r="F10" s="707">
        <v>150000</v>
      </c>
      <c r="G10" s="707">
        <v>150000</v>
      </c>
      <c r="H10" s="707">
        <v>150000</v>
      </c>
      <c r="I10" s="707">
        <v>150000</v>
      </c>
      <c r="J10" s="707">
        <v>150000</v>
      </c>
      <c r="K10" s="110" t="s">
        <v>9</v>
      </c>
      <c r="L10" s="100"/>
    </row>
    <row r="11" spans="1:12" s="94" customFormat="1" ht="18.75">
      <c r="A11" s="122"/>
      <c r="B11" s="122"/>
      <c r="C11" s="122"/>
      <c r="D11" s="122" t="s">
        <v>814</v>
      </c>
      <c r="E11" s="123"/>
      <c r="F11" s="251"/>
      <c r="G11" s="251"/>
      <c r="H11" s="251"/>
      <c r="I11" s="251"/>
      <c r="J11" s="251"/>
      <c r="K11" s="124"/>
      <c r="L11" s="100"/>
    </row>
    <row r="12" spans="1:12" s="94" customFormat="1" ht="18.75">
      <c r="A12" s="110">
        <v>2</v>
      </c>
      <c r="B12" s="110" t="s">
        <v>810</v>
      </c>
      <c r="C12" s="110" t="s">
        <v>811</v>
      </c>
      <c r="D12" s="110" t="s">
        <v>811</v>
      </c>
      <c r="E12" s="146" t="s">
        <v>1179</v>
      </c>
      <c r="F12" s="707">
        <v>150000</v>
      </c>
      <c r="G12" s="707">
        <v>150000</v>
      </c>
      <c r="H12" s="707">
        <v>150000</v>
      </c>
      <c r="I12" s="707">
        <v>150000</v>
      </c>
      <c r="J12" s="707">
        <v>150000</v>
      </c>
      <c r="K12" s="110" t="s">
        <v>9</v>
      </c>
      <c r="L12" s="100"/>
    </row>
    <row r="13" spans="1:12" ht="18.75">
      <c r="A13" s="152"/>
      <c r="B13" s="152"/>
      <c r="C13" s="152"/>
      <c r="D13" s="152" t="s">
        <v>814</v>
      </c>
      <c r="E13" s="12"/>
      <c r="F13" s="144"/>
      <c r="G13" s="144"/>
      <c r="H13" s="144"/>
      <c r="I13" s="144"/>
      <c r="J13" s="144"/>
      <c r="K13" s="10"/>
      <c r="L13" s="20"/>
    </row>
    <row r="14" spans="1:12" ht="18.75">
      <c r="A14" s="150">
        <v>3</v>
      </c>
      <c r="B14" s="150" t="s">
        <v>810</v>
      </c>
      <c r="C14" s="150" t="s">
        <v>811</v>
      </c>
      <c r="D14" s="150" t="s">
        <v>811</v>
      </c>
      <c r="E14" s="58" t="s">
        <v>1197</v>
      </c>
      <c r="F14" s="15">
        <v>30000</v>
      </c>
      <c r="G14" s="15">
        <v>30000</v>
      </c>
      <c r="H14" s="15">
        <v>30000</v>
      </c>
      <c r="I14" s="15">
        <v>30000</v>
      </c>
      <c r="J14" s="15">
        <v>30000</v>
      </c>
      <c r="K14" s="150" t="s">
        <v>1209</v>
      </c>
      <c r="L14" s="21"/>
    </row>
    <row r="15" spans="1:12" ht="18.75">
      <c r="A15" s="152"/>
      <c r="B15" s="152"/>
      <c r="C15" s="152"/>
      <c r="D15" s="152" t="s">
        <v>814</v>
      </c>
      <c r="E15" s="12"/>
      <c r="F15" s="48"/>
      <c r="G15" s="48"/>
      <c r="H15" s="48"/>
      <c r="I15" s="48"/>
      <c r="J15" s="48"/>
      <c r="K15" s="152"/>
      <c r="L15" s="21"/>
    </row>
    <row r="16" spans="1:12" ht="18.75">
      <c r="A16" s="150">
        <v>4</v>
      </c>
      <c r="B16" s="150" t="s">
        <v>810</v>
      </c>
      <c r="C16" s="150" t="s">
        <v>811</v>
      </c>
      <c r="D16" s="150" t="s">
        <v>811</v>
      </c>
      <c r="E16" s="58" t="s">
        <v>1210</v>
      </c>
      <c r="F16" s="15">
        <v>20000</v>
      </c>
      <c r="G16" s="15">
        <v>20000</v>
      </c>
      <c r="H16" s="15">
        <v>20000</v>
      </c>
      <c r="I16" s="15">
        <v>20000</v>
      </c>
      <c r="J16" s="15">
        <v>20000</v>
      </c>
      <c r="K16" s="150" t="s">
        <v>1209</v>
      </c>
      <c r="L16" s="21"/>
    </row>
    <row r="17" spans="1:12" ht="18.75">
      <c r="A17" s="152"/>
      <c r="B17" s="152"/>
      <c r="C17" s="152"/>
      <c r="D17" s="152" t="s">
        <v>814</v>
      </c>
      <c r="E17" s="12"/>
      <c r="F17" s="48"/>
      <c r="G17" s="48"/>
      <c r="H17" s="48"/>
      <c r="I17" s="48"/>
      <c r="J17" s="48"/>
      <c r="K17" s="152"/>
      <c r="L17" s="21"/>
    </row>
    <row r="18" spans="1:12" ht="18.75">
      <c r="A18" s="150">
        <v>5</v>
      </c>
      <c r="B18" s="150" t="s">
        <v>810</v>
      </c>
      <c r="C18" s="150" t="s">
        <v>811</v>
      </c>
      <c r="D18" s="150" t="s">
        <v>811</v>
      </c>
      <c r="E18" s="58" t="s">
        <v>1621</v>
      </c>
      <c r="F18" s="15">
        <v>30000</v>
      </c>
      <c r="G18" s="15">
        <v>30000</v>
      </c>
      <c r="H18" s="15">
        <v>30000</v>
      </c>
      <c r="I18" s="15">
        <v>30000</v>
      </c>
      <c r="J18" s="15">
        <v>30000</v>
      </c>
      <c r="K18" s="150" t="s">
        <v>1209</v>
      </c>
      <c r="L18" s="21"/>
    </row>
    <row r="19" spans="1:12" ht="18.75">
      <c r="A19" s="152"/>
      <c r="B19" s="152"/>
      <c r="C19" s="152"/>
      <c r="D19" s="152" t="s">
        <v>814</v>
      </c>
      <c r="E19" s="12"/>
      <c r="F19" s="48"/>
      <c r="G19" s="48"/>
      <c r="H19" s="48"/>
      <c r="I19" s="48"/>
      <c r="J19" s="48"/>
      <c r="K19" s="152"/>
      <c r="L19" s="21"/>
    </row>
    <row r="20" spans="1:12" ht="18.75">
      <c r="A20" s="150">
        <v>6</v>
      </c>
      <c r="B20" s="150" t="s">
        <v>810</v>
      </c>
      <c r="C20" s="150" t="s">
        <v>811</v>
      </c>
      <c r="D20" s="150" t="s">
        <v>811</v>
      </c>
      <c r="E20" s="58" t="s">
        <v>1198</v>
      </c>
      <c r="F20" s="15">
        <v>30000</v>
      </c>
      <c r="G20" s="15">
        <v>30000</v>
      </c>
      <c r="H20" s="15">
        <v>30000</v>
      </c>
      <c r="I20" s="15">
        <v>30000</v>
      </c>
      <c r="J20" s="15">
        <v>30000</v>
      </c>
      <c r="K20" s="150" t="s">
        <v>9</v>
      </c>
      <c r="L20" s="21"/>
    </row>
    <row r="21" spans="1:12" ht="18.75">
      <c r="A21" s="152"/>
      <c r="B21" s="152"/>
      <c r="C21" s="152"/>
      <c r="D21" s="152" t="s">
        <v>814</v>
      </c>
      <c r="E21" s="12"/>
      <c r="F21" s="48"/>
      <c r="G21" s="48"/>
      <c r="H21" s="48"/>
      <c r="I21" s="381"/>
      <c r="J21" s="381"/>
      <c r="K21" s="152"/>
      <c r="L21" s="21"/>
    </row>
    <row r="22" spans="1:11" s="20" customFormat="1" ht="18.75">
      <c r="A22" s="150">
        <v>7</v>
      </c>
      <c r="B22" s="150" t="s">
        <v>810</v>
      </c>
      <c r="C22" s="150" t="s">
        <v>811</v>
      </c>
      <c r="D22" s="84" t="s">
        <v>811</v>
      </c>
      <c r="E22" s="53" t="s">
        <v>1201</v>
      </c>
      <c r="F22" s="15">
        <v>30000</v>
      </c>
      <c r="G22" s="15">
        <v>30000</v>
      </c>
      <c r="H22" s="15">
        <v>30000</v>
      </c>
      <c r="I22" s="15">
        <v>30000</v>
      </c>
      <c r="J22" s="15">
        <v>30000</v>
      </c>
      <c r="K22" s="150" t="s">
        <v>1209</v>
      </c>
    </row>
    <row r="23" spans="1:11" s="20" customFormat="1" ht="18.75">
      <c r="A23" s="152"/>
      <c r="B23" s="152"/>
      <c r="C23" s="380"/>
      <c r="D23" s="318" t="s">
        <v>814</v>
      </c>
      <c r="E23" s="144"/>
      <c r="F23" s="48"/>
      <c r="G23" s="48"/>
      <c r="H23" s="48"/>
      <c r="I23" s="48"/>
      <c r="J23" s="48"/>
      <c r="K23" s="152"/>
    </row>
    <row r="24" spans="1:12" ht="18.75">
      <c r="A24" s="331"/>
      <c r="B24" s="331"/>
      <c r="C24" s="331"/>
      <c r="D24" s="331"/>
      <c r="E24" s="20"/>
      <c r="F24" s="50"/>
      <c r="G24" s="50"/>
      <c r="H24" s="50"/>
      <c r="I24" s="50"/>
      <c r="J24" s="50"/>
      <c r="K24" s="331"/>
      <c r="L24" s="20"/>
    </row>
    <row r="25" spans="1:11" ht="18.75">
      <c r="A25" s="728" t="s">
        <v>1544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</row>
    <row r="27" spans="1:11" ht="18.75">
      <c r="A27" s="393"/>
      <c r="B27" s="393"/>
      <c r="C27" s="393"/>
      <c r="D27" s="393"/>
      <c r="E27" s="393"/>
      <c r="F27" s="393"/>
      <c r="G27" s="393"/>
      <c r="H27" s="393"/>
      <c r="I27" s="511"/>
      <c r="J27" s="393"/>
      <c r="K27" s="371" t="s">
        <v>687</v>
      </c>
    </row>
    <row r="28" spans="1:11" ht="18.75">
      <c r="A28" s="779" t="s">
        <v>0</v>
      </c>
      <c r="B28" s="779" t="s">
        <v>776</v>
      </c>
      <c r="C28" s="779" t="s">
        <v>809</v>
      </c>
      <c r="D28" s="779" t="s">
        <v>812</v>
      </c>
      <c r="E28" s="800" t="s">
        <v>1170</v>
      </c>
      <c r="F28" s="782" t="s">
        <v>329</v>
      </c>
      <c r="G28" s="783"/>
      <c r="H28" s="783"/>
      <c r="I28" s="783"/>
      <c r="J28" s="784"/>
      <c r="K28" s="794" t="s">
        <v>473</v>
      </c>
    </row>
    <row r="29" spans="1:11" ht="18.75">
      <c r="A29" s="780"/>
      <c r="B29" s="868"/>
      <c r="C29" s="868"/>
      <c r="D29" s="868"/>
      <c r="E29" s="801"/>
      <c r="F29" s="70">
        <v>2561</v>
      </c>
      <c r="G29" s="67">
        <v>2562</v>
      </c>
      <c r="H29" s="67">
        <v>2563</v>
      </c>
      <c r="I29" s="71">
        <v>2564</v>
      </c>
      <c r="J29" s="71">
        <v>2564</v>
      </c>
      <c r="K29" s="795"/>
    </row>
    <row r="30" spans="1:11" ht="18.75">
      <c r="A30" s="781"/>
      <c r="B30" s="869"/>
      <c r="C30" s="869"/>
      <c r="D30" s="869"/>
      <c r="E30" s="802"/>
      <c r="F30" s="74" t="s">
        <v>8</v>
      </c>
      <c r="G30" s="75" t="s">
        <v>8</v>
      </c>
      <c r="H30" s="75" t="s">
        <v>8</v>
      </c>
      <c r="I30" s="76" t="s">
        <v>8</v>
      </c>
      <c r="J30" s="76" t="s">
        <v>8</v>
      </c>
      <c r="K30" s="796"/>
    </row>
    <row r="31" spans="1:12" ht="18.75">
      <c r="A31" s="150">
        <v>8</v>
      </c>
      <c r="B31" s="150" t="s">
        <v>810</v>
      </c>
      <c r="C31" s="150" t="s">
        <v>811</v>
      </c>
      <c r="D31" s="84" t="s">
        <v>811</v>
      </c>
      <c r="E31" s="53" t="s">
        <v>1211</v>
      </c>
      <c r="F31" s="133">
        <v>20000</v>
      </c>
      <c r="G31" s="133">
        <v>20000</v>
      </c>
      <c r="H31" s="133">
        <v>20000</v>
      </c>
      <c r="I31" s="133">
        <v>20000</v>
      </c>
      <c r="J31" s="133">
        <v>20000</v>
      </c>
      <c r="K31" s="150" t="s">
        <v>9</v>
      </c>
      <c r="L31" s="21"/>
    </row>
    <row r="32" spans="1:12" ht="18.75">
      <c r="A32" s="152"/>
      <c r="B32" s="152"/>
      <c r="C32" s="380"/>
      <c r="D32" s="7" t="s">
        <v>814</v>
      </c>
      <c r="E32" s="144"/>
      <c r="F32" s="81"/>
      <c r="G32" s="81"/>
      <c r="H32" s="81"/>
      <c r="I32" s="81"/>
      <c r="J32" s="81"/>
      <c r="K32" s="152"/>
      <c r="L32" s="21"/>
    </row>
    <row r="33" spans="1:12" ht="18.75">
      <c r="A33" s="150">
        <v>9</v>
      </c>
      <c r="B33" s="150" t="s">
        <v>810</v>
      </c>
      <c r="C33" s="150" t="s">
        <v>811</v>
      </c>
      <c r="D33" s="84" t="s">
        <v>811</v>
      </c>
      <c r="E33" s="53" t="s">
        <v>816</v>
      </c>
      <c r="F33" s="133">
        <v>200000</v>
      </c>
      <c r="G33" s="133">
        <v>200000</v>
      </c>
      <c r="H33" s="133">
        <v>200000</v>
      </c>
      <c r="I33" s="133">
        <v>200000</v>
      </c>
      <c r="J33" s="133">
        <v>200000</v>
      </c>
      <c r="K33" s="150" t="s">
        <v>9</v>
      </c>
      <c r="L33" s="20"/>
    </row>
    <row r="34" spans="1:12" ht="18.75">
      <c r="A34" s="151"/>
      <c r="B34" s="7"/>
      <c r="C34" s="7"/>
      <c r="D34" s="7" t="s">
        <v>814</v>
      </c>
      <c r="E34" s="178" t="s">
        <v>1206</v>
      </c>
      <c r="F34" s="33"/>
      <c r="G34" s="50"/>
      <c r="H34" s="33"/>
      <c r="I34" s="33"/>
      <c r="J34" s="33"/>
      <c r="K34" s="151"/>
      <c r="L34" s="20"/>
    </row>
    <row r="35" spans="1:12" ht="18.75">
      <c r="A35" s="151"/>
      <c r="B35" s="7"/>
      <c r="C35" s="7"/>
      <c r="D35" s="7"/>
      <c r="E35" s="178" t="s">
        <v>1208</v>
      </c>
      <c r="F35" s="33"/>
      <c r="G35" s="50"/>
      <c r="H35" s="33"/>
      <c r="I35" s="33"/>
      <c r="J35" s="33"/>
      <c r="K35" s="151"/>
      <c r="L35" s="20"/>
    </row>
    <row r="36" spans="1:12" ht="18.75">
      <c r="A36" s="151"/>
      <c r="B36" s="7"/>
      <c r="C36" s="7"/>
      <c r="D36" s="7"/>
      <c r="E36" s="178" t="s">
        <v>1207</v>
      </c>
      <c r="F36" s="33"/>
      <c r="G36" s="50"/>
      <c r="H36" s="33"/>
      <c r="I36" s="33"/>
      <c r="J36" s="33"/>
      <c r="K36" s="151"/>
      <c r="L36" s="20"/>
    </row>
    <row r="37" spans="1:12" s="94" customFormat="1" ht="18.75">
      <c r="A37" s="110">
        <v>10</v>
      </c>
      <c r="B37" s="110" t="s">
        <v>810</v>
      </c>
      <c r="C37" s="110" t="s">
        <v>811</v>
      </c>
      <c r="D37" s="705" t="s">
        <v>811</v>
      </c>
      <c r="E37" s="254" t="s">
        <v>1204</v>
      </c>
      <c r="F37" s="235">
        <v>10000</v>
      </c>
      <c r="G37" s="235">
        <v>10000</v>
      </c>
      <c r="H37" s="235">
        <v>10000</v>
      </c>
      <c r="I37" s="235">
        <v>10000</v>
      </c>
      <c r="J37" s="235">
        <v>10000</v>
      </c>
      <c r="K37" s="110" t="s">
        <v>9</v>
      </c>
      <c r="L37" s="148"/>
    </row>
    <row r="38" spans="1:12" s="94" customFormat="1" ht="18.75">
      <c r="A38" s="115"/>
      <c r="B38" s="115"/>
      <c r="C38" s="706"/>
      <c r="D38" s="674" t="s">
        <v>814</v>
      </c>
      <c r="E38" s="148"/>
      <c r="F38" s="114"/>
      <c r="G38" s="114"/>
      <c r="H38" s="114"/>
      <c r="I38" s="114"/>
      <c r="J38" s="114"/>
      <c r="K38" s="115"/>
      <c r="L38" s="148"/>
    </row>
    <row r="39" spans="1:12" s="94" customFormat="1" ht="18.75">
      <c r="A39" s="110">
        <v>11</v>
      </c>
      <c r="B39" s="110" t="s">
        <v>810</v>
      </c>
      <c r="C39" s="110" t="s">
        <v>811</v>
      </c>
      <c r="D39" s="705" t="s">
        <v>811</v>
      </c>
      <c r="E39" s="111" t="s">
        <v>1188</v>
      </c>
      <c r="F39" s="235">
        <v>100000</v>
      </c>
      <c r="G39" s="235">
        <v>100000</v>
      </c>
      <c r="H39" s="235">
        <v>100000</v>
      </c>
      <c r="I39" s="235">
        <v>100000</v>
      </c>
      <c r="J39" s="235">
        <v>100000</v>
      </c>
      <c r="K39" s="110" t="s">
        <v>9</v>
      </c>
      <c r="L39" s="148"/>
    </row>
    <row r="40" spans="1:12" s="94" customFormat="1" ht="18.75">
      <c r="A40" s="115"/>
      <c r="B40" s="115"/>
      <c r="C40" s="706"/>
      <c r="D40" s="674" t="s">
        <v>814</v>
      </c>
      <c r="E40" s="116"/>
      <c r="F40" s="114"/>
      <c r="G40" s="114"/>
      <c r="H40" s="114"/>
      <c r="I40" s="114"/>
      <c r="J40" s="114"/>
      <c r="K40" s="115"/>
      <c r="L40" s="148"/>
    </row>
    <row r="41" spans="1:11" s="20" customFormat="1" ht="18.75">
      <c r="A41" s="150">
        <v>12</v>
      </c>
      <c r="B41" s="150" t="s">
        <v>810</v>
      </c>
      <c r="C41" s="150" t="s">
        <v>811</v>
      </c>
      <c r="D41" s="150" t="s">
        <v>811</v>
      </c>
      <c r="E41" s="58" t="s">
        <v>591</v>
      </c>
      <c r="F41" s="133">
        <v>100000</v>
      </c>
      <c r="G41" s="133">
        <v>100000</v>
      </c>
      <c r="H41" s="133">
        <v>100000</v>
      </c>
      <c r="I41" s="133">
        <v>100000</v>
      </c>
      <c r="J41" s="133">
        <v>100000</v>
      </c>
      <c r="K41" s="150" t="s">
        <v>9</v>
      </c>
    </row>
    <row r="42" spans="1:11" s="20" customFormat="1" ht="18.75">
      <c r="A42" s="152"/>
      <c r="B42" s="152"/>
      <c r="C42" s="152"/>
      <c r="D42" s="152" t="s">
        <v>814</v>
      </c>
      <c r="E42" s="12" t="s">
        <v>1181</v>
      </c>
      <c r="F42" s="81"/>
      <c r="G42" s="81"/>
      <c r="H42" s="81"/>
      <c r="I42" s="81"/>
      <c r="J42" s="81"/>
      <c r="K42" s="152"/>
    </row>
    <row r="43" spans="1:12" ht="18.75">
      <c r="A43" s="150">
        <v>13</v>
      </c>
      <c r="B43" s="150" t="s">
        <v>810</v>
      </c>
      <c r="C43" s="150" t="s">
        <v>811</v>
      </c>
      <c r="D43" s="150" t="s">
        <v>811</v>
      </c>
      <c r="E43" s="58" t="s">
        <v>1622</v>
      </c>
      <c r="F43" s="133">
        <v>50000</v>
      </c>
      <c r="G43" s="82">
        <v>50000</v>
      </c>
      <c r="H43" s="82">
        <v>50000</v>
      </c>
      <c r="I43" s="82">
        <v>50000</v>
      </c>
      <c r="J43" s="82">
        <v>50000</v>
      </c>
      <c r="K43" s="150" t="s">
        <v>9</v>
      </c>
      <c r="L43" s="21"/>
    </row>
    <row r="44" spans="1:12" ht="18.75">
      <c r="A44" s="151"/>
      <c r="B44" s="152"/>
      <c r="C44" s="152"/>
      <c r="D44" s="152" t="s">
        <v>1345</v>
      </c>
      <c r="E44" s="20" t="s">
        <v>859</v>
      </c>
      <c r="F44" s="18"/>
      <c r="G44" s="18"/>
      <c r="H44" s="18"/>
      <c r="I44" s="18"/>
      <c r="J44" s="18"/>
      <c r="K44" s="151"/>
      <c r="L44" s="21"/>
    </row>
    <row r="45" spans="1:11" s="20" customFormat="1" ht="18.75">
      <c r="A45" s="150">
        <v>14</v>
      </c>
      <c r="B45" s="150" t="s">
        <v>810</v>
      </c>
      <c r="C45" s="150" t="s">
        <v>811</v>
      </c>
      <c r="D45" s="150" t="s">
        <v>811</v>
      </c>
      <c r="E45" s="58" t="s">
        <v>1205</v>
      </c>
      <c r="F45" s="133">
        <v>100000</v>
      </c>
      <c r="G45" s="133">
        <v>100000</v>
      </c>
      <c r="H45" s="133">
        <v>100000</v>
      </c>
      <c r="I45" s="133">
        <v>100000</v>
      </c>
      <c r="J45" s="133">
        <v>100000</v>
      </c>
      <c r="K45" s="150" t="s">
        <v>9</v>
      </c>
    </row>
    <row r="46" spans="1:12" ht="18.75">
      <c r="A46" s="152"/>
      <c r="B46" s="152"/>
      <c r="C46" s="152"/>
      <c r="D46" s="152" t="s">
        <v>830</v>
      </c>
      <c r="E46" s="12"/>
      <c r="F46" s="81"/>
      <c r="G46" s="81"/>
      <c r="H46" s="81"/>
      <c r="I46" s="81"/>
      <c r="J46" s="81"/>
      <c r="K46" s="152"/>
      <c r="L46" s="21"/>
    </row>
    <row r="47" spans="1:12" ht="18.75">
      <c r="A47" s="150">
        <v>15</v>
      </c>
      <c r="B47" s="150" t="s">
        <v>810</v>
      </c>
      <c r="C47" s="150" t="s">
        <v>811</v>
      </c>
      <c r="D47" s="150" t="s">
        <v>811</v>
      </c>
      <c r="E47" s="58" t="s">
        <v>592</v>
      </c>
      <c r="F47" s="133">
        <v>60000</v>
      </c>
      <c r="G47" s="133">
        <v>60000</v>
      </c>
      <c r="H47" s="133">
        <v>60000</v>
      </c>
      <c r="I47" s="133">
        <v>60000</v>
      </c>
      <c r="J47" s="133">
        <v>60000</v>
      </c>
      <c r="K47" s="150" t="s">
        <v>9</v>
      </c>
      <c r="L47" s="21"/>
    </row>
    <row r="48" spans="1:12" ht="18.75">
      <c r="A48" s="151"/>
      <c r="B48" s="151"/>
      <c r="C48" s="151"/>
      <c r="D48" s="151" t="s">
        <v>830</v>
      </c>
      <c r="E48" s="20" t="s">
        <v>594</v>
      </c>
      <c r="F48" s="33"/>
      <c r="G48" s="20"/>
      <c r="H48" s="17"/>
      <c r="I48" s="33"/>
      <c r="J48" s="33"/>
      <c r="K48" s="151"/>
      <c r="L48" s="21"/>
    </row>
    <row r="49" spans="1:12" ht="18.75">
      <c r="A49" s="152"/>
      <c r="B49" s="152"/>
      <c r="C49" s="152"/>
      <c r="D49" s="152"/>
      <c r="E49" s="12" t="s">
        <v>593</v>
      </c>
      <c r="F49" s="81"/>
      <c r="G49" s="149"/>
      <c r="H49" s="81"/>
      <c r="I49" s="81"/>
      <c r="J49" s="81"/>
      <c r="K49" s="152"/>
      <c r="L49" s="21"/>
    </row>
    <row r="50" spans="1:12" ht="18.75">
      <c r="A50" s="331"/>
      <c r="B50" s="331"/>
      <c r="C50" s="331"/>
      <c r="D50" s="331"/>
      <c r="E50" s="20"/>
      <c r="F50" s="19"/>
      <c r="G50" s="19"/>
      <c r="H50" s="19"/>
      <c r="I50" s="19"/>
      <c r="J50" s="19"/>
      <c r="K50" s="331"/>
      <c r="L50" s="20"/>
    </row>
    <row r="51" spans="1:12" ht="18.75">
      <c r="A51" s="728" t="s">
        <v>1545</v>
      </c>
      <c r="B51" s="728"/>
      <c r="C51" s="728"/>
      <c r="D51" s="728"/>
      <c r="E51" s="728"/>
      <c r="F51" s="728"/>
      <c r="G51" s="728"/>
      <c r="H51" s="728"/>
      <c r="I51" s="728"/>
      <c r="J51" s="728"/>
      <c r="K51" s="728"/>
      <c r="L51" s="20"/>
    </row>
    <row r="52" spans="1:12" ht="18.75">
      <c r="A52" s="393"/>
      <c r="B52" s="393"/>
      <c r="C52" s="393"/>
      <c r="D52" s="393"/>
      <c r="E52" s="393"/>
      <c r="F52" s="393"/>
      <c r="G52" s="393"/>
      <c r="H52" s="393"/>
      <c r="I52" s="511"/>
      <c r="J52" s="393"/>
      <c r="K52" s="371" t="s">
        <v>687</v>
      </c>
      <c r="L52" s="20"/>
    </row>
    <row r="53" spans="1:11" ht="18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393"/>
    </row>
    <row r="54" spans="1:11" ht="18.75">
      <c r="A54" s="779" t="s">
        <v>0</v>
      </c>
      <c r="B54" s="779" t="s">
        <v>776</v>
      </c>
      <c r="C54" s="779" t="s">
        <v>809</v>
      </c>
      <c r="D54" s="779" t="s">
        <v>812</v>
      </c>
      <c r="E54" s="800" t="s">
        <v>1170</v>
      </c>
      <c r="F54" s="782" t="s">
        <v>329</v>
      </c>
      <c r="G54" s="783"/>
      <c r="H54" s="783"/>
      <c r="I54" s="783"/>
      <c r="J54" s="784"/>
      <c r="K54" s="794" t="s">
        <v>473</v>
      </c>
    </row>
    <row r="55" spans="1:11" ht="18.75">
      <c r="A55" s="780"/>
      <c r="B55" s="868"/>
      <c r="C55" s="868"/>
      <c r="D55" s="868"/>
      <c r="E55" s="801"/>
      <c r="F55" s="70">
        <v>2561</v>
      </c>
      <c r="G55" s="67">
        <v>2562</v>
      </c>
      <c r="H55" s="67">
        <v>2563</v>
      </c>
      <c r="I55" s="71">
        <v>2564</v>
      </c>
      <c r="J55" s="71">
        <v>2564</v>
      </c>
      <c r="K55" s="795"/>
    </row>
    <row r="56" spans="1:11" ht="18.75">
      <c r="A56" s="781"/>
      <c r="B56" s="869"/>
      <c r="C56" s="869"/>
      <c r="D56" s="869"/>
      <c r="E56" s="802"/>
      <c r="F56" s="74" t="s">
        <v>8</v>
      </c>
      <c r="G56" s="75" t="s">
        <v>8</v>
      </c>
      <c r="H56" s="75" t="s">
        <v>8</v>
      </c>
      <c r="I56" s="76" t="s">
        <v>8</v>
      </c>
      <c r="J56" s="76" t="s">
        <v>8</v>
      </c>
      <c r="K56" s="796"/>
    </row>
    <row r="57" spans="1:12" ht="18.75">
      <c r="A57" s="150">
        <v>16</v>
      </c>
      <c r="B57" s="150" t="s">
        <v>810</v>
      </c>
      <c r="C57" s="150" t="s">
        <v>811</v>
      </c>
      <c r="D57" s="26" t="s">
        <v>811</v>
      </c>
      <c r="E57" s="58" t="s">
        <v>573</v>
      </c>
      <c r="F57" s="133">
        <v>150000</v>
      </c>
      <c r="G57" s="133">
        <v>150000</v>
      </c>
      <c r="H57" s="133">
        <v>150000</v>
      </c>
      <c r="I57" s="133">
        <v>150000</v>
      </c>
      <c r="J57" s="133">
        <v>150000</v>
      </c>
      <c r="K57" s="150" t="s">
        <v>1209</v>
      </c>
      <c r="L57" s="21"/>
    </row>
    <row r="58" spans="1:12" ht="18.75">
      <c r="A58" s="152"/>
      <c r="B58" s="152"/>
      <c r="C58" s="380"/>
      <c r="D58" s="380" t="s">
        <v>815</v>
      </c>
      <c r="E58" s="12" t="s">
        <v>1199</v>
      </c>
      <c r="F58" s="81"/>
      <c r="G58" s="81"/>
      <c r="H58" s="81"/>
      <c r="I58" s="81"/>
      <c r="J58" s="81"/>
      <c r="K58" s="151"/>
      <c r="L58" s="21"/>
    </row>
    <row r="59" spans="1:12" ht="18.75">
      <c r="A59" s="150">
        <v>17</v>
      </c>
      <c r="B59" s="150" t="s">
        <v>810</v>
      </c>
      <c r="C59" s="150" t="s">
        <v>811</v>
      </c>
      <c r="D59" s="26" t="s">
        <v>811</v>
      </c>
      <c r="E59" s="58" t="s">
        <v>1200</v>
      </c>
      <c r="F59" s="133">
        <v>30000</v>
      </c>
      <c r="G59" s="133">
        <v>30000</v>
      </c>
      <c r="H59" s="133">
        <v>30000</v>
      </c>
      <c r="I59" s="133">
        <v>30000</v>
      </c>
      <c r="J59" s="133">
        <v>30000</v>
      </c>
      <c r="K59" s="150" t="s">
        <v>1209</v>
      </c>
      <c r="L59" s="21"/>
    </row>
    <row r="60" spans="1:12" ht="18.75">
      <c r="A60" s="152"/>
      <c r="B60" s="152"/>
      <c r="C60" s="380"/>
      <c r="D60" s="380" t="s">
        <v>815</v>
      </c>
      <c r="E60" s="12"/>
      <c r="F60" s="81"/>
      <c r="G60" s="81"/>
      <c r="H60" s="81"/>
      <c r="I60" s="81"/>
      <c r="J60" s="81"/>
      <c r="K60" s="152"/>
      <c r="L60" s="21"/>
    </row>
    <row r="61" spans="1:12" ht="18.75">
      <c r="A61" s="150">
        <v>18</v>
      </c>
      <c r="B61" s="150" t="s">
        <v>810</v>
      </c>
      <c r="C61" s="150" t="s">
        <v>811</v>
      </c>
      <c r="D61" s="26" t="s">
        <v>811</v>
      </c>
      <c r="E61" s="58" t="s">
        <v>1572</v>
      </c>
      <c r="F61" s="80">
        <v>45000</v>
      </c>
      <c r="G61" s="80">
        <v>45000</v>
      </c>
      <c r="H61" s="80">
        <v>45000</v>
      </c>
      <c r="I61" s="80">
        <v>45000</v>
      </c>
      <c r="J61" s="80">
        <v>45000</v>
      </c>
      <c r="K61" s="150" t="s">
        <v>1209</v>
      </c>
      <c r="L61" s="21"/>
    </row>
    <row r="62" spans="1:12" ht="18.75">
      <c r="A62" s="152"/>
      <c r="B62" s="152"/>
      <c r="C62" s="380"/>
      <c r="D62" s="380" t="s">
        <v>815</v>
      </c>
      <c r="E62" s="12" t="s">
        <v>1175</v>
      </c>
      <c r="F62" s="81"/>
      <c r="G62" s="81"/>
      <c r="H62" s="81"/>
      <c r="I62" s="81"/>
      <c r="J62" s="81"/>
      <c r="K62" s="152"/>
      <c r="L62" s="21"/>
    </row>
    <row r="63" spans="1:12" ht="18.75">
      <c r="A63" s="150">
        <v>19</v>
      </c>
      <c r="B63" s="150" t="s">
        <v>810</v>
      </c>
      <c r="C63" s="150" t="s">
        <v>811</v>
      </c>
      <c r="D63" s="150" t="s">
        <v>811</v>
      </c>
      <c r="E63" s="58" t="s">
        <v>1138</v>
      </c>
      <c r="F63" s="137">
        <v>50000</v>
      </c>
      <c r="G63" s="137">
        <v>50000</v>
      </c>
      <c r="H63" s="137">
        <v>50000</v>
      </c>
      <c r="I63" s="137">
        <v>50000</v>
      </c>
      <c r="J63" s="137">
        <v>50000</v>
      </c>
      <c r="K63" s="150" t="s">
        <v>9</v>
      </c>
      <c r="L63" s="20"/>
    </row>
    <row r="64" spans="1:12" ht="18.75">
      <c r="A64" s="10"/>
      <c r="B64" s="10"/>
      <c r="C64" s="10"/>
      <c r="D64" s="152" t="s">
        <v>815</v>
      </c>
      <c r="E64" s="12" t="s">
        <v>1127</v>
      </c>
      <c r="F64" s="153"/>
      <c r="G64" s="153"/>
      <c r="H64" s="153"/>
      <c r="I64" s="153"/>
      <c r="J64" s="153"/>
      <c r="K64" s="152"/>
      <c r="L64" s="20"/>
    </row>
    <row r="65" spans="1:12" ht="18.75">
      <c r="A65" s="150">
        <v>20</v>
      </c>
      <c r="B65" s="150" t="s">
        <v>810</v>
      </c>
      <c r="C65" s="150" t="s">
        <v>811</v>
      </c>
      <c r="D65" s="150" t="s">
        <v>813</v>
      </c>
      <c r="E65" s="58" t="s">
        <v>589</v>
      </c>
      <c r="F65" s="133">
        <v>100000</v>
      </c>
      <c r="G65" s="133">
        <v>100000</v>
      </c>
      <c r="H65" s="133">
        <v>100000</v>
      </c>
      <c r="I65" s="133">
        <v>100000</v>
      </c>
      <c r="J65" s="133">
        <v>100000</v>
      </c>
      <c r="K65" s="150" t="s">
        <v>9</v>
      </c>
      <c r="L65" s="21"/>
    </row>
    <row r="66" spans="1:12" ht="18.75">
      <c r="A66" s="152"/>
      <c r="B66" s="152"/>
      <c r="C66" s="152"/>
      <c r="D66" s="152"/>
      <c r="E66" s="12" t="s">
        <v>590</v>
      </c>
      <c r="F66" s="81"/>
      <c r="G66" s="81"/>
      <c r="H66" s="81"/>
      <c r="I66" s="81"/>
      <c r="J66" s="81"/>
      <c r="K66" s="152"/>
      <c r="L66" s="21"/>
    </row>
    <row r="67" spans="1:12" ht="18.75">
      <c r="A67" s="151">
        <v>21</v>
      </c>
      <c r="B67" s="150" t="s">
        <v>810</v>
      </c>
      <c r="C67" s="150" t="s">
        <v>811</v>
      </c>
      <c r="D67" s="150" t="s">
        <v>813</v>
      </c>
      <c r="E67" s="2" t="s">
        <v>1195</v>
      </c>
      <c r="F67" s="33">
        <v>100000</v>
      </c>
      <c r="G67" s="33">
        <v>100000</v>
      </c>
      <c r="H67" s="33">
        <v>100000</v>
      </c>
      <c r="I67" s="33">
        <v>100000</v>
      </c>
      <c r="J67" s="33">
        <v>100000</v>
      </c>
      <c r="K67" s="150" t="s">
        <v>9</v>
      </c>
      <c r="L67" s="21"/>
    </row>
    <row r="68" spans="1:12" ht="18.75">
      <c r="A68" s="10"/>
      <c r="B68" s="10"/>
      <c r="C68" s="10"/>
      <c r="D68" s="10"/>
      <c r="E68" s="12"/>
      <c r="F68" s="81"/>
      <c r="G68" s="81"/>
      <c r="H68" s="81"/>
      <c r="I68" s="81"/>
      <c r="J68" s="81"/>
      <c r="K68" s="152"/>
      <c r="L68" s="21"/>
    </row>
    <row r="69" spans="1:11" s="100" customFormat="1" ht="18.75">
      <c r="A69" s="110">
        <v>22</v>
      </c>
      <c r="B69" s="110" t="s">
        <v>810</v>
      </c>
      <c r="C69" s="110" t="s">
        <v>811</v>
      </c>
      <c r="D69" s="708" t="s">
        <v>811</v>
      </c>
      <c r="E69" s="146" t="s">
        <v>1203</v>
      </c>
      <c r="F69" s="112">
        <v>950000</v>
      </c>
      <c r="G69" s="112">
        <v>950000</v>
      </c>
      <c r="H69" s="112">
        <v>950000</v>
      </c>
      <c r="I69" s="112">
        <v>950000</v>
      </c>
      <c r="J69" s="112">
        <v>950000</v>
      </c>
      <c r="K69" s="110" t="s">
        <v>9</v>
      </c>
    </row>
    <row r="70" spans="1:11" s="100" customFormat="1" ht="18.75">
      <c r="A70" s="122"/>
      <c r="B70" s="122"/>
      <c r="C70" s="709"/>
      <c r="D70" s="709" t="s">
        <v>1075</v>
      </c>
      <c r="E70" s="123"/>
      <c r="F70" s="697"/>
      <c r="G70" s="697"/>
      <c r="H70" s="697"/>
      <c r="I70" s="697"/>
      <c r="J70" s="697"/>
      <c r="K70" s="115"/>
    </row>
    <row r="71" spans="1:12" s="94" customFormat="1" ht="18.75">
      <c r="A71" s="110">
        <v>23</v>
      </c>
      <c r="B71" s="110" t="s">
        <v>810</v>
      </c>
      <c r="C71" s="110" t="s">
        <v>833</v>
      </c>
      <c r="D71" s="110" t="s">
        <v>834</v>
      </c>
      <c r="E71" s="146" t="s">
        <v>1196</v>
      </c>
      <c r="F71" s="321">
        <v>500000</v>
      </c>
      <c r="G71" s="321">
        <v>500000</v>
      </c>
      <c r="H71" s="321">
        <v>500000</v>
      </c>
      <c r="I71" s="321">
        <v>500000</v>
      </c>
      <c r="J71" s="321">
        <v>500000</v>
      </c>
      <c r="K71" s="110" t="s">
        <v>9</v>
      </c>
      <c r="L71" s="148"/>
    </row>
    <row r="72" spans="1:12" s="91" customFormat="1" ht="18.75">
      <c r="A72" s="10"/>
      <c r="B72" s="10"/>
      <c r="C72" s="10"/>
      <c r="D72" s="10"/>
      <c r="E72" s="12"/>
      <c r="F72" s="153"/>
      <c r="G72" s="153"/>
      <c r="H72" s="153"/>
      <c r="I72" s="153"/>
      <c r="J72" s="153"/>
      <c r="K72" s="152"/>
      <c r="L72" s="460"/>
    </row>
    <row r="73" spans="1:12" s="91" customFormat="1" ht="16.5" customHeight="1">
      <c r="A73" s="150">
        <v>24</v>
      </c>
      <c r="B73" s="150" t="s">
        <v>810</v>
      </c>
      <c r="C73" s="150" t="s">
        <v>835</v>
      </c>
      <c r="D73" s="150" t="s">
        <v>835</v>
      </c>
      <c r="E73" s="58" t="s">
        <v>1202</v>
      </c>
      <c r="F73" s="159">
        <v>90000</v>
      </c>
      <c r="G73" s="159">
        <v>90000</v>
      </c>
      <c r="H73" s="159">
        <v>90000</v>
      </c>
      <c r="I73" s="159">
        <v>90000</v>
      </c>
      <c r="J73" s="159">
        <v>90000</v>
      </c>
      <c r="K73" s="150" t="s">
        <v>9</v>
      </c>
      <c r="L73" s="460"/>
    </row>
    <row r="74" spans="1:12" ht="18.75">
      <c r="A74" s="152"/>
      <c r="B74" s="152"/>
      <c r="C74" s="152"/>
      <c r="D74" s="152"/>
      <c r="E74" s="12"/>
      <c r="F74" s="144"/>
      <c r="G74" s="144"/>
      <c r="H74" s="144"/>
      <c r="I74" s="144"/>
      <c r="J74" s="144"/>
      <c r="K74" s="10"/>
      <c r="L74" s="20"/>
    </row>
    <row r="75" spans="1:12" ht="18.75">
      <c r="A75" s="150">
        <v>25</v>
      </c>
      <c r="B75" s="150" t="s">
        <v>810</v>
      </c>
      <c r="C75" s="150" t="s">
        <v>811</v>
      </c>
      <c r="D75" s="84" t="s">
        <v>811</v>
      </c>
      <c r="E75" s="53" t="s">
        <v>1213</v>
      </c>
      <c r="F75" s="133">
        <v>40000</v>
      </c>
      <c r="G75" s="133">
        <v>40000</v>
      </c>
      <c r="H75" s="133">
        <v>40000</v>
      </c>
      <c r="I75" s="133">
        <v>40000</v>
      </c>
      <c r="J75" s="133">
        <v>40000</v>
      </c>
      <c r="K75" s="150" t="s">
        <v>9</v>
      </c>
      <c r="L75" s="21"/>
    </row>
    <row r="76" spans="1:12" ht="18.75">
      <c r="A76" s="152"/>
      <c r="B76" s="152"/>
      <c r="C76" s="380"/>
      <c r="D76" s="152" t="s">
        <v>1214</v>
      </c>
      <c r="E76" s="144"/>
      <c r="F76" s="81"/>
      <c r="G76" s="81"/>
      <c r="H76" s="81"/>
      <c r="I76" s="81"/>
      <c r="J76" s="81"/>
      <c r="K76" s="152"/>
      <c r="L76" s="21"/>
    </row>
    <row r="77" spans="1:12" ht="18.75">
      <c r="A77" s="728" t="s">
        <v>1546</v>
      </c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21"/>
    </row>
    <row r="78" spans="1:12" ht="18.75">
      <c r="A78" s="331"/>
      <c r="B78" s="331"/>
      <c r="C78" s="331"/>
      <c r="D78" s="331"/>
      <c r="E78" s="20"/>
      <c r="F78" s="50"/>
      <c r="G78" s="50"/>
      <c r="H78" s="50"/>
      <c r="I78" s="50"/>
      <c r="J78" s="50"/>
      <c r="K78" s="331"/>
      <c r="L78" s="21"/>
    </row>
    <row r="79" spans="6:12" s="470" customFormat="1" ht="15.75">
      <c r="F79" s="612">
        <f>SUM(F10+F12+F14+F16+F18+F20+F22+F31+F33+F37+F39+F41+F45+F47+F57+F59+F61+F65+F67+F69+F71+F73+F75+F43+F63)</f>
        <v>3135000</v>
      </c>
      <c r="G79" s="612">
        <f>SUM(G10+G12+G14+G16+G18+G20+G22+G31+G33+G37+G39+G41+G45+G47+G57+G59+G61+G65+G67+G69+G71+G73+G75+G43+G63)</f>
        <v>3135000</v>
      </c>
      <c r="H79" s="612">
        <f>SUM(H10+H12+H14+H16+H18+H20+H22+H31+H33+H37+H39+H41+H45+H47+H57+H59+H61+H65+H67+H69+H71+H73+H75+H43+H63)</f>
        <v>3135000</v>
      </c>
      <c r="I79" s="612">
        <f>SUM(I10+I12+I14+I16+I18+I20+I22+I31+I33+I37+I39+I41+I45+I47+I57+I59+I61+I65+I67+I69+I71+I73+I75+I43+I63)</f>
        <v>3135000</v>
      </c>
      <c r="J79" s="612">
        <f>SUM(J10+J12+J14+J16+J18+J20+J22+J31+J33+J37+J39+J41+J45+J47+J57+J59+J61+J65+J67+J69+J71+J73+J75+J43+J63)</f>
        <v>3135000</v>
      </c>
      <c r="L79" s="613"/>
    </row>
    <row r="80" spans="1:11" ht="18.75">
      <c r="A80" s="728"/>
      <c r="B80" s="728"/>
      <c r="C80" s="728"/>
      <c r="D80" s="728"/>
      <c r="E80" s="728"/>
      <c r="F80" s="728"/>
      <c r="G80" s="728"/>
      <c r="H80" s="728"/>
      <c r="I80" s="728"/>
      <c r="J80" s="728"/>
      <c r="K80" s="728"/>
    </row>
    <row r="81" spans="1:12" ht="18.75">
      <c r="A81" s="20"/>
      <c r="B81" s="20"/>
      <c r="C81" s="20"/>
      <c r="D81" s="20"/>
      <c r="E81" s="20"/>
      <c r="F81" s="19"/>
      <c r="G81" s="19"/>
      <c r="H81" s="19"/>
      <c r="I81" s="19"/>
      <c r="J81" s="19"/>
      <c r="K81" s="393"/>
      <c r="L81" s="20"/>
    </row>
    <row r="82" spans="1:12" ht="18.75">
      <c r="A82" s="20"/>
      <c r="B82" s="20"/>
      <c r="C82" s="20"/>
      <c r="D82" s="20"/>
      <c r="E82" s="20"/>
      <c r="F82" s="19"/>
      <c r="G82" s="19"/>
      <c r="H82" s="19"/>
      <c r="I82" s="19"/>
      <c r="J82" s="19"/>
      <c r="K82" s="393"/>
      <c r="L82" s="20"/>
    </row>
    <row r="83" spans="1:12" ht="18.75">
      <c r="A83" s="20"/>
      <c r="B83" s="20"/>
      <c r="C83" s="20"/>
      <c r="D83" s="20"/>
      <c r="E83" s="20"/>
      <c r="F83" s="19"/>
      <c r="G83" s="19"/>
      <c r="H83" s="19"/>
      <c r="I83" s="19"/>
      <c r="J83" s="19"/>
      <c r="K83" s="393"/>
      <c r="L83" s="20"/>
    </row>
    <row r="84" spans="1:12" ht="18.75">
      <c r="A84" s="20"/>
      <c r="B84" s="20"/>
      <c r="C84" s="20"/>
      <c r="D84" s="20"/>
      <c r="E84" s="20"/>
      <c r="F84" s="19"/>
      <c r="G84" s="19"/>
      <c r="H84" s="19"/>
      <c r="I84" s="19"/>
      <c r="J84" s="19"/>
      <c r="K84" s="393"/>
      <c r="L84" s="20"/>
    </row>
    <row r="85" spans="1:12" ht="18.75">
      <c r="A85" s="20"/>
      <c r="B85" s="20"/>
      <c r="C85" s="20"/>
      <c r="D85" s="20"/>
      <c r="E85" s="20"/>
      <c r="F85" s="19"/>
      <c r="G85" s="19"/>
      <c r="H85" s="19"/>
      <c r="I85" s="19"/>
      <c r="J85" s="19"/>
      <c r="K85" s="393"/>
      <c r="L85" s="20"/>
    </row>
    <row r="86" spans="1:12" ht="18.75">
      <c r="A86" s="331"/>
      <c r="B86" s="331"/>
      <c r="C86" s="331"/>
      <c r="D86" s="331"/>
      <c r="E86" s="20"/>
      <c r="F86" s="161"/>
      <c r="G86" s="161"/>
      <c r="H86" s="161"/>
      <c r="I86" s="161"/>
      <c r="J86" s="161"/>
      <c r="K86" s="331"/>
      <c r="L86" s="20"/>
    </row>
    <row r="87" ht="18.75">
      <c r="L87" s="20"/>
    </row>
    <row r="88" ht="18.75">
      <c r="L88" s="20"/>
    </row>
    <row r="89" spans="1:11" s="20" customFormat="1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</sheetData>
  <sheetProtection/>
  <mergeCells count="28">
    <mergeCell ref="A77:K77"/>
    <mergeCell ref="A3:K3"/>
    <mergeCell ref="A4:K4"/>
    <mergeCell ref="A5:K5"/>
    <mergeCell ref="A7:A9"/>
    <mergeCell ref="C7:C9"/>
    <mergeCell ref="A28:A30"/>
    <mergeCell ref="B28:B30"/>
    <mergeCell ref="C28:C30"/>
    <mergeCell ref="E7:E9"/>
    <mergeCell ref="K28:K30"/>
    <mergeCell ref="E54:E56"/>
    <mergeCell ref="F54:J54"/>
    <mergeCell ref="D28:D30"/>
    <mergeCell ref="E28:E30"/>
    <mergeCell ref="B54:B56"/>
    <mergeCell ref="C54:C56"/>
    <mergeCell ref="D54:D56"/>
    <mergeCell ref="A80:K80"/>
    <mergeCell ref="F7:J7"/>
    <mergeCell ref="K7:K9"/>
    <mergeCell ref="K54:K56"/>
    <mergeCell ref="B7:B9"/>
    <mergeCell ref="D7:D9"/>
    <mergeCell ref="A25:K25"/>
    <mergeCell ref="F28:J28"/>
    <mergeCell ref="A51:K51"/>
    <mergeCell ref="A54:A56"/>
  </mergeCells>
  <printOptions horizontalCentered="1"/>
  <pageMargins left="0.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L54"/>
  <sheetViews>
    <sheetView view="pageBreakPreview" zoomScaleSheetLayoutView="100" zoomScalePageLayoutView="0" workbookViewId="0" topLeftCell="A13">
      <selection activeCell="A25" sqref="A25"/>
    </sheetView>
  </sheetViews>
  <sheetFormatPr defaultColWidth="9.140625" defaultRowHeight="15"/>
  <cols>
    <col min="1" max="1" width="3.8515625" style="2" customWidth="1"/>
    <col min="2" max="2" width="7.7109375" style="2" customWidth="1"/>
    <col min="3" max="3" width="9.57421875" style="2" customWidth="1"/>
    <col min="4" max="4" width="10.140625" style="2" customWidth="1"/>
    <col min="5" max="5" width="30.8515625" style="2" customWidth="1"/>
    <col min="6" max="6" width="10.421875" style="2" customWidth="1"/>
    <col min="7" max="7" width="8.57421875" style="2" customWidth="1"/>
    <col min="8" max="10" width="8.7109375" style="2" customWidth="1"/>
    <col min="11" max="11" width="11.7109375" style="2" customWidth="1"/>
    <col min="12" max="15" width="0" style="2" hidden="1" customWidth="1"/>
    <col min="16" max="16384" width="9.00390625" style="2" customWidth="1"/>
  </cols>
  <sheetData>
    <row r="1" spans="1:11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371" t="s">
        <v>687</v>
      </c>
    </row>
    <row r="2" spans="1:11" ht="21">
      <c r="A2" s="290"/>
      <c r="B2" s="290"/>
      <c r="C2" s="290"/>
      <c r="D2" s="290"/>
      <c r="E2" s="20"/>
      <c r="F2" s="20"/>
      <c r="G2" s="20"/>
      <c r="H2" s="20"/>
      <c r="I2" s="20"/>
      <c r="J2" s="20"/>
      <c r="K2" s="57"/>
    </row>
    <row r="3" spans="1:11" ht="18.75">
      <c r="A3" s="788" t="s">
        <v>514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279"/>
      <c r="B6" s="382"/>
      <c r="C6" s="382"/>
      <c r="D6" s="382"/>
      <c r="E6" s="279"/>
      <c r="F6" s="279"/>
      <c r="G6" s="279"/>
      <c r="H6" s="279"/>
      <c r="I6" s="513"/>
      <c r="J6" s="279"/>
      <c r="K6" s="279"/>
    </row>
    <row r="7" spans="1:11" s="20" customFormat="1" ht="18.75">
      <c r="A7" s="779" t="s">
        <v>0</v>
      </c>
      <c r="B7" s="779" t="s">
        <v>776</v>
      </c>
      <c r="C7" s="779" t="s">
        <v>809</v>
      </c>
      <c r="D7" s="779" t="s">
        <v>812</v>
      </c>
      <c r="E7" s="800" t="s">
        <v>1170</v>
      </c>
      <c r="F7" s="782" t="s">
        <v>329</v>
      </c>
      <c r="G7" s="783"/>
      <c r="H7" s="783"/>
      <c r="I7" s="783"/>
      <c r="J7" s="784"/>
      <c r="K7" s="794" t="s">
        <v>473</v>
      </c>
    </row>
    <row r="8" spans="1:11" s="20" customFormat="1" ht="18.75">
      <c r="A8" s="780"/>
      <c r="B8" s="868"/>
      <c r="C8" s="868"/>
      <c r="D8" s="868"/>
      <c r="E8" s="801"/>
      <c r="F8" s="70">
        <v>2561</v>
      </c>
      <c r="G8" s="67">
        <v>2562</v>
      </c>
      <c r="H8" s="67">
        <v>2563</v>
      </c>
      <c r="I8" s="71">
        <v>2564</v>
      </c>
      <c r="J8" s="71">
        <v>2565</v>
      </c>
      <c r="K8" s="795"/>
    </row>
    <row r="9" spans="1:11" s="20" customFormat="1" ht="18.75">
      <c r="A9" s="781"/>
      <c r="B9" s="869"/>
      <c r="C9" s="869"/>
      <c r="D9" s="869"/>
      <c r="E9" s="802"/>
      <c r="F9" s="74" t="s">
        <v>8</v>
      </c>
      <c r="G9" s="75" t="s">
        <v>8</v>
      </c>
      <c r="H9" s="75" t="s">
        <v>8</v>
      </c>
      <c r="I9" s="76" t="s">
        <v>8</v>
      </c>
      <c r="J9" s="76" t="s">
        <v>8</v>
      </c>
      <c r="K9" s="796"/>
    </row>
    <row r="10" spans="1:12" ht="18.75">
      <c r="A10" s="150">
        <v>1</v>
      </c>
      <c r="B10" s="150" t="s">
        <v>133</v>
      </c>
      <c r="C10" s="150" t="s">
        <v>811</v>
      </c>
      <c r="D10" s="150" t="s">
        <v>811</v>
      </c>
      <c r="E10" s="53" t="s">
        <v>1194</v>
      </c>
      <c r="F10" s="159">
        <v>120000</v>
      </c>
      <c r="G10" s="159">
        <v>120000</v>
      </c>
      <c r="H10" s="159">
        <v>120000</v>
      </c>
      <c r="I10" s="159">
        <v>120000</v>
      </c>
      <c r="J10" s="159">
        <v>120000</v>
      </c>
      <c r="K10" s="150" t="s">
        <v>9</v>
      </c>
      <c r="L10" s="20"/>
    </row>
    <row r="11" spans="1:12" ht="18.75">
      <c r="A11" s="10"/>
      <c r="B11" s="152"/>
      <c r="C11" s="152"/>
      <c r="D11" s="152" t="s">
        <v>817</v>
      </c>
      <c r="E11" s="144"/>
      <c r="F11" s="144"/>
      <c r="G11" s="144"/>
      <c r="H11" s="144"/>
      <c r="I11" s="10"/>
      <c r="J11" s="10"/>
      <c r="K11" s="10"/>
      <c r="L11" s="20"/>
    </row>
    <row r="12" spans="1:12" ht="18.75">
      <c r="A12" s="20"/>
      <c r="B12" s="331"/>
      <c r="C12" s="331"/>
      <c r="D12" s="331"/>
      <c r="E12" s="20"/>
      <c r="F12" s="20"/>
      <c r="G12" s="20"/>
      <c r="H12" s="20"/>
      <c r="I12" s="20"/>
      <c r="J12" s="20"/>
      <c r="K12" s="20"/>
      <c r="L12" s="20"/>
    </row>
    <row r="13" spans="1:12" ht="18.75">
      <c r="A13" s="20"/>
      <c r="B13" s="331"/>
      <c r="C13" s="331"/>
      <c r="D13" s="331"/>
      <c r="E13" s="20"/>
      <c r="F13" s="20"/>
      <c r="G13" s="20"/>
      <c r="H13" s="20"/>
      <c r="I13" s="20"/>
      <c r="J13" s="20"/>
      <c r="K13" s="20"/>
      <c r="L13" s="20"/>
    </row>
    <row r="14" spans="1:12" ht="18.75">
      <c r="A14" s="20"/>
      <c r="B14" s="331"/>
      <c r="C14" s="331"/>
      <c r="D14" s="331"/>
      <c r="E14" s="20"/>
      <c r="F14" s="20"/>
      <c r="G14" s="20"/>
      <c r="H14" s="20"/>
      <c r="I14" s="20"/>
      <c r="J14" s="20"/>
      <c r="K14" s="20"/>
      <c r="L14" s="20"/>
    </row>
    <row r="15" spans="1:12" ht="18.75">
      <c r="A15" s="20"/>
      <c r="B15" s="331"/>
      <c r="C15" s="331"/>
      <c r="D15" s="331"/>
      <c r="E15" s="20"/>
      <c r="F15" s="20"/>
      <c r="G15" s="20"/>
      <c r="H15" s="20"/>
      <c r="I15" s="20"/>
      <c r="J15" s="20"/>
      <c r="K15" s="20"/>
      <c r="L15" s="20"/>
    </row>
    <row r="16" spans="1:12" ht="18.75">
      <c r="A16" s="20"/>
      <c r="B16" s="331"/>
      <c r="C16" s="331"/>
      <c r="D16" s="331"/>
      <c r="E16" s="20"/>
      <c r="F16" s="20"/>
      <c r="G16" s="20"/>
      <c r="H16" s="20"/>
      <c r="I16" s="20"/>
      <c r="J16" s="20"/>
      <c r="K16" s="20"/>
      <c r="L16" s="20"/>
    </row>
    <row r="17" spans="1:12" ht="18.75">
      <c r="A17" s="20"/>
      <c r="B17" s="331"/>
      <c r="C17" s="331"/>
      <c r="D17" s="331"/>
      <c r="E17" s="20"/>
      <c r="F17" s="20"/>
      <c r="G17" s="20"/>
      <c r="H17" s="20"/>
      <c r="I17" s="20"/>
      <c r="J17" s="20"/>
      <c r="K17" s="20"/>
      <c r="L17" s="20"/>
    </row>
    <row r="18" spans="1:12" ht="18.75">
      <c r="A18" s="20"/>
      <c r="B18" s="331"/>
      <c r="C18" s="331"/>
      <c r="D18" s="331"/>
      <c r="E18" s="20"/>
      <c r="F18" s="20"/>
      <c r="G18" s="20"/>
      <c r="H18" s="20"/>
      <c r="I18" s="20"/>
      <c r="J18" s="20"/>
      <c r="K18" s="20"/>
      <c r="L18" s="20"/>
    </row>
    <row r="19" spans="1:12" ht="18.75">
      <c r="A19" s="20"/>
      <c r="B19" s="331"/>
      <c r="C19" s="331"/>
      <c r="D19" s="331"/>
      <c r="E19" s="20"/>
      <c r="F19" s="20"/>
      <c r="G19" s="20"/>
      <c r="H19" s="20"/>
      <c r="I19" s="20"/>
      <c r="J19" s="20"/>
      <c r="K19" s="20"/>
      <c r="L19" s="20"/>
    </row>
    <row r="20" spans="1:12" ht="18.75">
      <c r="A20" s="20"/>
      <c r="B20" s="331"/>
      <c r="C20" s="331"/>
      <c r="D20" s="331"/>
      <c r="E20" s="20"/>
      <c r="F20" s="20"/>
      <c r="G20" s="20"/>
      <c r="H20" s="20"/>
      <c r="I20" s="20"/>
      <c r="J20" s="20"/>
      <c r="K20" s="20"/>
      <c r="L20" s="20"/>
    </row>
    <row r="21" spans="1:12" ht="18.75">
      <c r="A21" s="20"/>
      <c r="B21" s="331"/>
      <c r="C21" s="331"/>
      <c r="D21" s="331"/>
      <c r="E21" s="20"/>
      <c r="F21" s="20"/>
      <c r="G21" s="20"/>
      <c r="H21" s="20"/>
      <c r="I21" s="20"/>
      <c r="J21" s="20"/>
      <c r="K21" s="20"/>
      <c r="L21" s="20"/>
    </row>
    <row r="22" spans="1:12" ht="18.75">
      <c r="A22" s="20"/>
      <c r="B22" s="331"/>
      <c r="C22" s="331"/>
      <c r="D22" s="331"/>
      <c r="E22" s="20"/>
      <c r="F22" s="20"/>
      <c r="G22" s="20"/>
      <c r="H22" s="20"/>
      <c r="I22" s="20"/>
      <c r="J22" s="20"/>
      <c r="K22" s="20"/>
      <c r="L22" s="20"/>
    </row>
    <row r="23" spans="1:12" ht="18.75">
      <c r="A23" s="20"/>
      <c r="B23" s="331"/>
      <c r="C23" s="331"/>
      <c r="D23" s="331"/>
      <c r="E23" s="20"/>
      <c r="F23" s="20"/>
      <c r="G23" s="20"/>
      <c r="H23" s="20"/>
      <c r="I23" s="20"/>
      <c r="J23" s="20"/>
      <c r="K23" s="20"/>
      <c r="L23" s="20"/>
    </row>
    <row r="24" spans="1:12" ht="18.75">
      <c r="A24" s="728" t="s">
        <v>1547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20"/>
    </row>
    <row r="25" spans="1:12" ht="18.75">
      <c r="A25" s="20"/>
      <c r="B25" s="331"/>
      <c r="C25" s="331"/>
      <c r="D25" s="331"/>
      <c r="E25" s="20"/>
      <c r="F25" s="20"/>
      <c r="G25" s="20"/>
      <c r="H25" s="20"/>
      <c r="I25" s="20"/>
      <c r="J25" s="20"/>
      <c r="K25" s="20"/>
      <c r="L25" s="20"/>
    </row>
    <row r="26" spans="1:11" ht="18.75">
      <c r="A26" s="20"/>
      <c r="B26" s="331"/>
      <c r="C26" s="331"/>
      <c r="D26" s="331"/>
      <c r="E26" s="20"/>
      <c r="F26" s="20"/>
      <c r="G26" s="20"/>
      <c r="H26" s="20"/>
      <c r="I26" s="20"/>
      <c r="J26" s="20"/>
      <c r="K26" s="20"/>
    </row>
    <row r="27" spans="1:12" ht="18.75">
      <c r="A27" s="20"/>
      <c r="B27" s="331"/>
      <c r="C27" s="331"/>
      <c r="D27" s="331"/>
      <c r="E27" s="20"/>
      <c r="F27" s="87">
        <f>SUM(F10:F10)</f>
        <v>120000</v>
      </c>
      <c r="G27" s="20"/>
      <c r="H27" s="20"/>
      <c r="I27" s="20"/>
      <c r="J27" s="20"/>
      <c r="K27" s="20"/>
      <c r="L27" s="20"/>
    </row>
    <row r="28" spans="1:12" ht="18.75">
      <c r="A28" s="20"/>
      <c r="B28" s="331"/>
      <c r="C28" s="331"/>
      <c r="D28" s="331"/>
      <c r="E28" s="20"/>
      <c r="F28" s="20"/>
      <c r="G28" s="20"/>
      <c r="H28" s="20"/>
      <c r="I28" s="20"/>
      <c r="J28" s="20"/>
      <c r="K28" s="20"/>
      <c r="L28" s="20"/>
    </row>
    <row r="30" spans="1:12" ht="18.75">
      <c r="A30" s="20"/>
      <c r="B30" s="331"/>
      <c r="C30" s="331"/>
      <c r="D30" s="331"/>
      <c r="E30" s="20"/>
      <c r="F30" s="20"/>
      <c r="G30" s="20"/>
      <c r="H30" s="20"/>
      <c r="I30" s="20"/>
      <c r="J30" s="20"/>
      <c r="K30" s="20"/>
      <c r="L30" s="20"/>
    </row>
    <row r="31" spans="2:4" ht="18.75">
      <c r="B31" s="20"/>
      <c r="C31" s="20"/>
      <c r="D31" s="20"/>
    </row>
    <row r="32" spans="2:4" ht="18.75">
      <c r="B32" s="383"/>
      <c r="C32" s="383"/>
      <c r="D32" s="383"/>
    </row>
    <row r="33" spans="2:4" ht="18.75">
      <c r="B33" s="331"/>
      <c r="C33" s="331"/>
      <c r="D33" s="331"/>
    </row>
    <row r="34" spans="2:4" ht="18.75">
      <c r="B34" s="331"/>
      <c r="C34" s="331"/>
      <c r="D34" s="331"/>
    </row>
    <row r="35" spans="2:4" ht="18.75">
      <c r="B35" s="331"/>
      <c r="C35" s="331"/>
      <c r="D35" s="331"/>
    </row>
    <row r="36" spans="2:4" ht="18.75">
      <c r="B36" s="331"/>
      <c r="C36" s="331"/>
      <c r="D36" s="331"/>
    </row>
    <row r="37" spans="2:4" ht="18.75">
      <c r="B37" s="331"/>
      <c r="C37" s="331"/>
      <c r="D37" s="331"/>
    </row>
    <row r="38" spans="2:4" ht="18.75">
      <c r="B38" s="331"/>
      <c r="C38" s="331"/>
      <c r="D38" s="331"/>
    </row>
    <row r="39" spans="2:4" ht="18.75">
      <c r="B39" s="331"/>
      <c r="C39" s="331"/>
      <c r="D39" s="331"/>
    </row>
    <row r="40" spans="2:4" ht="18.75">
      <c r="B40" s="331"/>
      <c r="C40" s="331"/>
      <c r="D40" s="331"/>
    </row>
    <row r="41" spans="2:4" ht="18.75">
      <c r="B41" s="331"/>
      <c r="C41" s="331"/>
      <c r="D41" s="331"/>
    </row>
    <row r="42" spans="2:4" ht="18.75">
      <c r="B42" s="331"/>
      <c r="C42" s="331"/>
      <c r="D42" s="331"/>
    </row>
    <row r="43" spans="2:4" ht="18.75">
      <c r="B43" s="331"/>
      <c r="C43" s="331"/>
      <c r="D43" s="331"/>
    </row>
    <row r="44" spans="2:4" ht="18.75">
      <c r="B44" s="331"/>
      <c r="C44" s="331"/>
      <c r="D44" s="331"/>
    </row>
    <row r="45" spans="2:4" ht="18.75">
      <c r="B45" s="331"/>
      <c r="C45" s="331"/>
      <c r="D45" s="331"/>
    </row>
    <row r="46" spans="2:4" ht="18.75">
      <c r="B46" s="331"/>
      <c r="C46" s="331"/>
      <c r="D46" s="331"/>
    </row>
    <row r="47" spans="2:4" ht="18.75">
      <c r="B47" s="331"/>
      <c r="C47" s="331"/>
      <c r="D47" s="331"/>
    </row>
    <row r="48" spans="2:4" ht="18.75">
      <c r="B48" s="331"/>
      <c r="C48" s="331"/>
      <c r="D48" s="331"/>
    </row>
    <row r="49" spans="2:4" ht="18.75">
      <c r="B49" s="331"/>
      <c r="C49" s="331"/>
      <c r="D49" s="331"/>
    </row>
    <row r="50" spans="2:4" ht="18.75">
      <c r="B50" s="331"/>
      <c r="C50" s="331"/>
      <c r="D50" s="331"/>
    </row>
    <row r="51" spans="2:4" ht="18.75">
      <c r="B51" s="331"/>
      <c r="C51" s="331"/>
      <c r="D51" s="331"/>
    </row>
    <row r="52" spans="2:4" ht="18.75">
      <c r="B52" s="331"/>
      <c r="C52" s="331"/>
      <c r="D52" s="331"/>
    </row>
    <row r="53" spans="2:4" ht="18.75">
      <c r="B53" s="331"/>
      <c r="C53" s="331"/>
      <c r="D53" s="331"/>
    </row>
    <row r="54" spans="2:4" ht="18.75">
      <c r="B54" s="331"/>
      <c r="C54" s="331"/>
      <c r="D54" s="331"/>
    </row>
  </sheetData>
  <sheetProtection/>
  <mergeCells count="11">
    <mergeCell ref="K7:K9"/>
    <mergeCell ref="B7:B9"/>
    <mergeCell ref="C7:C9"/>
    <mergeCell ref="D7:D9"/>
    <mergeCell ref="A24:K24"/>
    <mergeCell ref="A3:K3"/>
    <mergeCell ref="A4:K4"/>
    <mergeCell ref="A5:K5"/>
    <mergeCell ref="A7:A9"/>
    <mergeCell ref="E7:E9"/>
    <mergeCell ref="F7:J7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N63"/>
  <sheetViews>
    <sheetView view="pageBreakPreview" zoomScaleNormal="110" zoomScaleSheetLayoutView="100" zoomScalePageLayoutView="0" workbookViewId="0" topLeftCell="A25">
      <selection activeCell="A34" sqref="A34:IV34"/>
    </sheetView>
  </sheetViews>
  <sheetFormatPr defaultColWidth="9.140625" defaultRowHeight="15"/>
  <cols>
    <col min="1" max="1" width="19.8515625" style="163" customWidth="1"/>
    <col min="2" max="2" width="7.8515625" style="184" customWidth="1"/>
    <col min="3" max="3" width="11.57421875" style="163" customWidth="1"/>
    <col min="4" max="4" width="7.57421875" style="184" customWidth="1"/>
    <col min="5" max="5" width="12.00390625" style="163" customWidth="1"/>
    <col min="6" max="6" width="7.28125" style="174" customWidth="1"/>
    <col min="7" max="7" width="12.57421875" style="175" customWidth="1"/>
    <col min="8" max="8" width="7.00390625" style="174" customWidth="1"/>
    <col min="9" max="9" width="11.7109375" style="175" customWidth="1"/>
    <col min="10" max="10" width="7.00390625" style="174" customWidth="1"/>
    <col min="11" max="11" width="11.7109375" style="175" customWidth="1"/>
    <col min="12" max="12" width="7.00390625" style="174" customWidth="1"/>
    <col min="13" max="13" width="12.00390625" style="163" customWidth="1"/>
    <col min="14" max="16384" width="9.00390625" style="163" customWidth="1"/>
  </cols>
  <sheetData>
    <row r="1" ht="3.75" customHeight="1"/>
    <row r="2" ht="20.25">
      <c r="M2" s="393"/>
    </row>
    <row r="3" spans="9:13" ht="20.25">
      <c r="I3" s="377"/>
      <c r="K3" s="377"/>
      <c r="M3" s="372" t="s">
        <v>515</v>
      </c>
    </row>
    <row r="4" spans="1:14" ht="26.25">
      <c r="A4" s="668" t="s">
        <v>1501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s="669" customFormat="1" ht="26.25" customHeight="1">
      <c r="A5" s="753" t="s">
        <v>326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668"/>
    </row>
    <row r="6" spans="1:14" s="669" customFormat="1" ht="26.25" customHeight="1">
      <c r="A6" s="753" t="s">
        <v>1162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668"/>
    </row>
    <row r="7" spans="1:14" s="669" customFormat="1" ht="26.25" customHeight="1">
      <c r="A7" s="754" t="s">
        <v>221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670"/>
    </row>
    <row r="8" spans="1:14" ht="26.25" customHeight="1">
      <c r="A8" s="378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164"/>
    </row>
    <row r="9" spans="1:13" s="165" customFormat="1" ht="20.25" customHeight="1">
      <c r="A9" s="729" t="s">
        <v>742</v>
      </c>
      <c r="B9" s="731" t="s">
        <v>327</v>
      </c>
      <c r="C9" s="732"/>
      <c r="D9" s="731" t="s">
        <v>332</v>
      </c>
      <c r="E9" s="732"/>
      <c r="F9" s="733" t="s">
        <v>739</v>
      </c>
      <c r="G9" s="734"/>
      <c r="H9" s="733" t="s">
        <v>738</v>
      </c>
      <c r="I9" s="734"/>
      <c r="J9" s="733" t="s">
        <v>1163</v>
      </c>
      <c r="K9" s="734"/>
      <c r="L9" s="731" t="s">
        <v>1442</v>
      </c>
      <c r="M9" s="732"/>
    </row>
    <row r="10" spans="1:13" s="165" customFormat="1" ht="23.25" customHeight="1">
      <c r="A10" s="730"/>
      <c r="B10" s="735" t="s">
        <v>328</v>
      </c>
      <c r="C10" s="179" t="s">
        <v>329</v>
      </c>
      <c r="D10" s="735" t="s">
        <v>328</v>
      </c>
      <c r="E10" s="179" t="s">
        <v>329</v>
      </c>
      <c r="F10" s="735" t="s">
        <v>328</v>
      </c>
      <c r="G10" s="179" t="s">
        <v>329</v>
      </c>
      <c r="H10" s="735" t="s">
        <v>328</v>
      </c>
      <c r="I10" s="179" t="s">
        <v>329</v>
      </c>
      <c r="J10" s="735" t="s">
        <v>328</v>
      </c>
      <c r="K10" s="179" t="s">
        <v>329</v>
      </c>
      <c r="L10" s="735" t="s">
        <v>328</v>
      </c>
      <c r="M10" s="179" t="s">
        <v>329</v>
      </c>
    </row>
    <row r="11" spans="1:13" s="165" customFormat="1" ht="20.25">
      <c r="A11" s="730"/>
      <c r="B11" s="736"/>
      <c r="C11" s="191" t="s">
        <v>330</v>
      </c>
      <c r="D11" s="736"/>
      <c r="E11" s="191" t="s">
        <v>330</v>
      </c>
      <c r="F11" s="736"/>
      <c r="G11" s="191" t="s">
        <v>330</v>
      </c>
      <c r="H11" s="736"/>
      <c r="I11" s="191" t="s">
        <v>330</v>
      </c>
      <c r="J11" s="736"/>
      <c r="K11" s="191" t="s">
        <v>330</v>
      </c>
      <c r="L11" s="736"/>
      <c r="M11" s="191" t="s">
        <v>330</v>
      </c>
    </row>
    <row r="12" spans="1:13" ht="37.5">
      <c r="A12" s="355" t="s">
        <v>748</v>
      </c>
      <c r="B12" s="194"/>
      <c r="C12" s="195"/>
      <c r="D12" s="194"/>
      <c r="E12" s="196"/>
      <c r="F12" s="195"/>
      <c r="G12" s="195"/>
      <c r="H12" s="195"/>
      <c r="I12" s="195"/>
      <c r="J12" s="195"/>
      <c r="K12" s="195"/>
      <c r="L12" s="195"/>
      <c r="M12" s="197"/>
    </row>
    <row r="13" spans="1:13" ht="37.5">
      <c r="A13" s="345" t="s">
        <v>485</v>
      </c>
      <c r="B13" s="403">
        <f>'ผ07  นับยอดรวมทุกผ.'!F6</f>
        <v>35</v>
      </c>
      <c r="C13" s="193">
        <f>'ผ07  นับยอดรวมทุกผ.'!G6</f>
        <v>16998000</v>
      </c>
      <c r="D13" s="403">
        <f>'ผ07  นับยอดรวมทุกผ.'!L6</f>
        <v>66</v>
      </c>
      <c r="E13" s="193">
        <f>'ผ07  นับยอดรวมทุกผ.'!M6</f>
        <v>88284000</v>
      </c>
      <c r="F13" s="403">
        <f>'ผ07  นับยอดรวมทุกผ.'!R6</f>
        <v>80</v>
      </c>
      <c r="G13" s="193">
        <f>'ผ07  นับยอดรวมทุกผ.'!S6</f>
        <v>92196000</v>
      </c>
      <c r="H13" s="403">
        <f>'ผ07  นับยอดรวมทุกผ.'!X6</f>
        <v>84</v>
      </c>
      <c r="I13" s="193">
        <f>'ผ07  นับยอดรวมทุกผ.'!Y6</f>
        <v>98196000</v>
      </c>
      <c r="J13" s="403">
        <f>'ผ07  นับยอดรวมทุกผ.'!AD6</f>
        <v>78</v>
      </c>
      <c r="K13" s="193">
        <f>'ผ07  นับยอดรวมทุกผ.'!AE6</f>
        <v>95496000</v>
      </c>
      <c r="L13" s="403">
        <f aca="true" t="shared" si="0" ref="L13:M15">SUM(B13+D13+F13+H13+J13)</f>
        <v>343</v>
      </c>
      <c r="M13" s="193">
        <f t="shared" si="0"/>
        <v>391170000</v>
      </c>
    </row>
    <row r="14" spans="1:13" ht="20.25">
      <c r="A14" s="177" t="s">
        <v>505</v>
      </c>
      <c r="B14" s="404">
        <f>'ผ07  นับยอดรวมทุกผ.'!F7</f>
        <v>2</v>
      </c>
      <c r="C14" s="190">
        <f>'ผ07  นับยอดรวมทุกผ.'!G7</f>
        <v>1140000</v>
      </c>
      <c r="D14" s="404">
        <f>'ผ07  นับยอดรวมทุกผ.'!L7</f>
        <v>6</v>
      </c>
      <c r="E14" s="190">
        <f>'ผ07  นับยอดรวมทุกผ.'!M7</f>
        <v>1900000</v>
      </c>
      <c r="F14" s="404">
        <f>'ผ07  นับยอดรวมทุกผ.'!R7</f>
        <v>9</v>
      </c>
      <c r="G14" s="190">
        <f>'ผ07  นับยอดรวมทุกผ.'!S7</f>
        <v>2520000</v>
      </c>
      <c r="H14" s="404">
        <f>'ผ07  นับยอดรวมทุกผ.'!X7</f>
        <v>17</v>
      </c>
      <c r="I14" s="190">
        <f>'ผ07  นับยอดรวมทุกผ.'!Y7</f>
        <v>4140000</v>
      </c>
      <c r="J14" s="404">
        <f>'ผ07  นับยอดรวมทุกผ.'!AD7</f>
        <v>11</v>
      </c>
      <c r="K14" s="190">
        <f>'ผ07  นับยอดรวมทุกผ.'!AE7</f>
        <v>2940000</v>
      </c>
      <c r="L14" s="403">
        <f t="shared" si="0"/>
        <v>45</v>
      </c>
      <c r="M14" s="193">
        <f t="shared" si="0"/>
        <v>12640000</v>
      </c>
    </row>
    <row r="15" spans="1:13" ht="20.25">
      <c r="A15" s="629" t="s">
        <v>1080</v>
      </c>
      <c r="B15" s="631">
        <f>'ผ07  นับยอดรวมทุกผ.'!F8</f>
        <v>1</v>
      </c>
      <c r="C15" s="630">
        <f>'ผ07  นับยอดรวมทุกผ.'!G8</f>
        <v>900000</v>
      </c>
      <c r="D15" s="631">
        <f>'ผ07  นับยอดรวมทุกผ.'!L8</f>
        <v>1</v>
      </c>
      <c r="E15" s="630">
        <f>'ผ07  นับยอดรวมทุกผ.'!M8</f>
        <v>900000</v>
      </c>
      <c r="F15" s="631">
        <f>'ผ07  นับยอดรวมทุกผ.'!R8</f>
        <v>1</v>
      </c>
      <c r="G15" s="630">
        <f>'ผ07  นับยอดรวมทุกผ.'!S8</f>
        <v>900000</v>
      </c>
      <c r="H15" s="631">
        <f>'ผ07  นับยอดรวมทุกผ.'!X8</f>
        <v>1</v>
      </c>
      <c r="I15" s="630">
        <f>'ผ07  นับยอดรวมทุกผ.'!Y8</f>
        <v>900000</v>
      </c>
      <c r="J15" s="631">
        <f>'ผ07  นับยอดรวมทุกผ.'!AD8</f>
        <v>1</v>
      </c>
      <c r="K15" s="630">
        <f>'ผ07  นับยอดรวมทุกผ.'!AE8</f>
        <v>900000</v>
      </c>
      <c r="L15" s="403">
        <f t="shared" si="0"/>
        <v>5</v>
      </c>
      <c r="M15" s="193">
        <f t="shared" si="0"/>
        <v>4500000</v>
      </c>
    </row>
    <row r="16" spans="1:13" s="167" customFormat="1" ht="21" thickBot="1">
      <c r="A16" s="166" t="s">
        <v>317</v>
      </c>
      <c r="B16" s="405">
        <f aca="true" t="shared" si="1" ref="B16:K16">SUM(B13:B15)</f>
        <v>38</v>
      </c>
      <c r="C16" s="405">
        <f t="shared" si="1"/>
        <v>19038000</v>
      </c>
      <c r="D16" s="405">
        <f t="shared" si="1"/>
        <v>73</v>
      </c>
      <c r="E16" s="405">
        <f t="shared" si="1"/>
        <v>91084000</v>
      </c>
      <c r="F16" s="405">
        <f t="shared" si="1"/>
        <v>90</v>
      </c>
      <c r="G16" s="405">
        <f t="shared" si="1"/>
        <v>95616000</v>
      </c>
      <c r="H16" s="405">
        <f t="shared" si="1"/>
        <v>102</v>
      </c>
      <c r="I16" s="405">
        <f t="shared" si="1"/>
        <v>103236000</v>
      </c>
      <c r="J16" s="405">
        <f t="shared" si="1"/>
        <v>90</v>
      </c>
      <c r="K16" s="405">
        <f t="shared" si="1"/>
        <v>99336000</v>
      </c>
      <c r="L16" s="420">
        <f>SUM(B16+D16+F16+H16+J16)</f>
        <v>393</v>
      </c>
      <c r="M16" s="420">
        <f>SUM(C16+E16+G16+I16+K16)</f>
        <v>408310000</v>
      </c>
    </row>
    <row r="17" spans="1:13" ht="21" thickTop="1">
      <c r="A17" s="357" t="s">
        <v>749</v>
      </c>
      <c r="B17" s="363"/>
      <c r="C17" s="365"/>
      <c r="D17" s="366"/>
      <c r="E17" s="365"/>
      <c r="F17" s="263"/>
      <c r="G17" s="367"/>
      <c r="H17" s="263"/>
      <c r="I17" s="367"/>
      <c r="J17" s="263"/>
      <c r="K17" s="367"/>
      <c r="L17" s="363"/>
      <c r="M17" s="364"/>
    </row>
    <row r="18" spans="1:13" ht="42.75" customHeight="1">
      <c r="A18" s="258" t="s">
        <v>513</v>
      </c>
      <c r="B18" s="413">
        <f>'ผ07  นับยอดรวมทุกผ.'!F11</f>
        <v>1</v>
      </c>
      <c r="C18" s="206">
        <f>'ผ07  นับยอดรวมทุกผ.'!G11</f>
        <v>100000</v>
      </c>
      <c r="D18" s="413">
        <f aca="true" t="shared" si="2" ref="D18:K18">B18</f>
        <v>1</v>
      </c>
      <c r="E18" s="206">
        <f t="shared" si="2"/>
        <v>100000</v>
      </c>
      <c r="F18" s="413">
        <f t="shared" si="2"/>
        <v>1</v>
      </c>
      <c r="G18" s="206">
        <f t="shared" si="2"/>
        <v>100000</v>
      </c>
      <c r="H18" s="413">
        <f t="shared" si="2"/>
        <v>1</v>
      </c>
      <c r="I18" s="206">
        <f t="shared" si="2"/>
        <v>100000</v>
      </c>
      <c r="J18" s="413">
        <f t="shared" si="2"/>
        <v>1</v>
      </c>
      <c r="K18" s="206">
        <f t="shared" si="2"/>
        <v>100000</v>
      </c>
      <c r="L18" s="712">
        <f>SUM(B18+D18+F18+H18+J18)</f>
        <v>5</v>
      </c>
      <c r="M18" s="713">
        <f>SUM(C18+E18+G18+I18+K18)</f>
        <v>500000</v>
      </c>
    </row>
    <row r="19" spans="1:13" s="167" customFormat="1" ht="21" thickBot="1">
      <c r="A19" s="166" t="s">
        <v>317</v>
      </c>
      <c r="B19" s="408">
        <f aca="true" t="shared" si="3" ref="B19:K19">SUM(B18:B18)</f>
        <v>1</v>
      </c>
      <c r="C19" s="362">
        <f t="shared" si="3"/>
        <v>100000</v>
      </c>
      <c r="D19" s="408">
        <f t="shared" si="3"/>
        <v>1</v>
      </c>
      <c r="E19" s="362">
        <f t="shared" si="3"/>
        <v>100000</v>
      </c>
      <c r="F19" s="408">
        <f t="shared" si="3"/>
        <v>1</v>
      </c>
      <c r="G19" s="362">
        <f t="shared" si="3"/>
        <v>100000</v>
      </c>
      <c r="H19" s="408">
        <f t="shared" si="3"/>
        <v>1</v>
      </c>
      <c r="I19" s="362">
        <f t="shared" si="3"/>
        <v>100000</v>
      </c>
      <c r="J19" s="408">
        <f t="shared" si="3"/>
        <v>1</v>
      </c>
      <c r="K19" s="362">
        <f t="shared" si="3"/>
        <v>100000</v>
      </c>
      <c r="L19" s="420">
        <f>SUM(B19+D19+F19+H19+J19)</f>
        <v>5</v>
      </c>
      <c r="M19" s="710">
        <f>SUM(C19+E19+G19+I19+K19)</f>
        <v>500000</v>
      </c>
    </row>
    <row r="20" spans="1:13" s="167" customFormat="1" ht="21" thickTop="1">
      <c r="A20" s="170"/>
      <c r="B20" s="220"/>
      <c r="C20" s="222"/>
      <c r="D20" s="220"/>
      <c r="E20" s="222"/>
      <c r="F20" s="220"/>
      <c r="G20" s="222"/>
      <c r="H20" s="220"/>
      <c r="I20" s="222"/>
      <c r="J20" s="220"/>
      <c r="K20" s="222"/>
      <c r="L20" s="220"/>
      <c r="M20" s="227"/>
    </row>
    <row r="21" spans="1:13" s="167" customFormat="1" ht="20.25">
      <c r="A21" s="752" t="s">
        <v>1466</v>
      </c>
      <c r="B21" s="752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</row>
    <row r="22" spans="1:13" s="223" customFormat="1" ht="20.25">
      <c r="A22" s="170"/>
      <c r="B22" s="220"/>
      <c r="C22" s="221"/>
      <c r="D22" s="220"/>
      <c r="E22" s="221"/>
      <c r="F22" s="220"/>
      <c r="G22" s="221"/>
      <c r="H22" s="220"/>
      <c r="I22" s="221"/>
      <c r="J22" s="220"/>
      <c r="K22" s="221"/>
      <c r="L22" s="220"/>
      <c r="M22" s="372" t="s">
        <v>515</v>
      </c>
    </row>
    <row r="23" spans="9:11" ht="20.25">
      <c r="I23" s="163"/>
      <c r="K23" s="163"/>
    </row>
    <row r="24" spans="1:13" s="165" customFormat="1" ht="20.25" customHeight="1">
      <c r="A24" s="729" t="s">
        <v>742</v>
      </c>
      <c r="B24" s="731" t="s">
        <v>327</v>
      </c>
      <c r="C24" s="732"/>
      <c r="D24" s="731" t="s">
        <v>332</v>
      </c>
      <c r="E24" s="732"/>
      <c r="F24" s="733" t="s">
        <v>739</v>
      </c>
      <c r="G24" s="734"/>
      <c r="H24" s="733" t="s">
        <v>738</v>
      </c>
      <c r="I24" s="734"/>
      <c r="J24" s="733" t="s">
        <v>1163</v>
      </c>
      <c r="K24" s="734"/>
      <c r="L24" s="731" t="s">
        <v>1465</v>
      </c>
      <c r="M24" s="732"/>
    </row>
    <row r="25" spans="1:13" s="165" customFormat="1" ht="23.25" customHeight="1">
      <c r="A25" s="730"/>
      <c r="B25" s="735" t="s">
        <v>328</v>
      </c>
      <c r="C25" s="179" t="s">
        <v>329</v>
      </c>
      <c r="D25" s="735" t="s">
        <v>328</v>
      </c>
      <c r="E25" s="179" t="s">
        <v>329</v>
      </c>
      <c r="F25" s="735" t="s">
        <v>328</v>
      </c>
      <c r="G25" s="179" t="s">
        <v>329</v>
      </c>
      <c r="H25" s="735" t="s">
        <v>328</v>
      </c>
      <c r="I25" s="179" t="s">
        <v>329</v>
      </c>
      <c r="J25" s="735" t="s">
        <v>328</v>
      </c>
      <c r="K25" s="179" t="s">
        <v>329</v>
      </c>
      <c r="L25" s="735" t="s">
        <v>328</v>
      </c>
      <c r="M25" s="179" t="s">
        <v>329</v>
      </c>
    </row>
    <row r="26" spans="1:13" s="165" customFormat="1" ht="20.25">
      <c r="A26" s="740"/>
      <c r="B26" s="737"/>
      <c r="C26" s="180" t="s">
        <v>330</v>
      </c>
      <c r="D26" s="737"/>
      <c r="E26" s="180" t="s">
        <v>330</v>
      </c>
      <c r="F26" s="737"/>
      <c r="G26" s="180" t="s">
        <v>330</v>
      </c>
      <c r="H26" s="737"/>
      <c r="I26" s="180" t="s">
        <v>330</v>
      </c>
      <c r="J26" s="737"/>
      <c r="K26" s="180" t="s">
        <v>330</v>
      </c>
      <c r="L26" s="737"/>
      <c r="M26" s="180" t="s">
        <v>330</v>
      </c>
    </row>
    <row r="27" spans="1:13" ht="40.5" customHeight="1">
      <c r="A27" s="356" t="s">
        <v>750</v>
      </c>
      <c r="B27" s="186"/>
      <c r="C27" s="188"/>
      <c r="D27" s="186"/>
      <c r="E27" s="188"/>
      <c r="F27" s="182"/>
      <c r="G27" s="188"/>
      <c r="H27" s="182"/>
      <c r="I27" s="188"/>
      <c r="J27" s="182"/>
      <c r="K27" s="188"/>
      <c r="L27" s="182"/>
      <c r="M27" s="183"/>
    </row>
    <row r="28" spans="1:13" ht="20.25" customHeight="1">
      <c r="A28" s="219" t="s">
        <v>525</v>
      </c>
      <c r="B28" s="664">
        <f>'ผ07  นับยอดรวมทุกผ.'!F18</f>
        <v>3</v>
      </c>
      <c r="C28" s="217">
        <f>'ผ07  นับยอดรวมทุกผ.'!G18</f>
        <v>320000</v>
      </c>
      <c r="D28" s="664">
        <f aca="true" t="shared" si="4" ref="D28:K28">B28</f>
        <v>3</v>
      </c>
      <c r="E28" s="217">
        <f t="shared" si="4"/>
        <v>320000</v>
      </c>
      <c r="F28" s="664">
        <f t="shared" si="4"/>
        <v>3</v>
      </c>
      <c r="G28" s="217">
        <f t="shared" si="4"/>
        <v>320000</v>
      </c>
      <c r="H28" s="664">
        <f t="shared" si="4"/>
        <v>3</v>
      </c>
      <c r="I28" s="217">
        <f t="shared" si="4"/>
        <v>320000</v>
      </c>
      <c r="J28" s="664">
        <f t="shared" si="4"/>
        <v>3</v>
      </c>
      <c r="K28" s="217">
        <f t="shared" si="4"/>
        <v>320000</v>
      </c>
      <c r="L28" s="403">
        <f>SUM(B28+D28+F28+H28+J28)</f>
        <v>15</v>
      </c>
      <c r="M28" s="193">
        <f>SUM(C28+E28+G28+I28+K28)</f>
        <v>1600000</v>
      </c>
    </row>
    <row r="29" spans="1:13" ht="23.25" customHeight="1">
      <c r="A29" s="212" t="s">
        <v>602</v>
      </c>
      <c r="B29" s="412">
        <f>'ผ07  นับยอดรวมทุกผ.'!F19</f>
        <v>1</v>
      </c>
      <c r="C29" s="202">
        <f>'ผ07  นับยอดรวมทุกผ.'!G19</f>
        <v>300000</v>
      </c>
      <c r="D29" s="664">
        <f aca="true" t="shared" si="5" ref="D29:D35">B29</f>
        <v>1</v>
      </c>
      <c r="E29" s="217">
        <f aca="true" t="shared" si="6" ref="E29:E35">C29</f>
        <v>300000</v>
      </c>
      <c r="F29" s="664">
        <f aca="true" t="shared" si="7" ref="F29:F35">D29</f>
        <v>1</v>
      </c>
      <c r="G29" s="217">
        <f aca="true" t="shared" si="8" ref="G29:G35">E29</f>
        <v>300000</v>
      </c>
      <c r="H29" s="664">
        <f aca="true" t="shared" si="9" ref="H29:H35">F29</f>
        <v>1</v>
      </c>
      <c r="I29" s="217">
        <f aca="true" t="shared" si="10" ref="I29:I35">G29</f>
        <v>300000</v>
      </c>
      <c r="J29" s="664">
        <f aca="true" t="shared" si="11" ref="J29:J35">H29</f>
        <v>1</v>
      </c>
      <c r="K29" s="217">
        <f aca="true" t="shared" si="12" ref="K29:K35">I29</f>
        <v>300000</v>
      </c>
      <c r="L29" s="403">
        <f aca="true" t="shared" si="13" ref="L29:L35">SUM(B29+D29+F29+H29+J29)</f>
        <v>5</v>
      </c>
      <c r="M29" s="193">
        <f aca="true" t="shared" si="14" ref="M29:M35">SUM(C29+E29+G29+I29+K29)</f>
        <v>1500000</v>
      </c>
    </row>
    <row r="30" spans="1:13" ht="21" customHeight="1">
      <c r="A30" s="212" t="s">
        <v>526</v>
      </c>
      <c r="B30" s="412">
        <f>'ผ07  นับยอดรวมทุกผ.'!F20</f>
        <v>8</v>
      </c>
      <c r="C30" s="202">
        <f>'ผ07  นับยอดรวมทุกผ.'!G20</f>
        <v>700000</v>
      </c>
      <c r="D30" s="664">
        <f t="shared" si="5"/>
        <v>8</v>
      </c>
      <c r="E30" s="217">
        <f t="shared" si="6"/>
        <v>700000</v>
      </c>
      <c r="F30" s="664">
        <f t="shared" si="7"/>
        <v>8</v>
      </c>
      <c r="G30" s="217">
        <f t="shared" si="8"/>
        <v>700000</v>
      </c>
      <c r="H30" s="664">
        <f t="shared" si="9"/>
        <v>8</v>
      </c>
      <c r="I30" s="217">
        <f t="shared" si="10"/>
        <v>700000</v>
      </c>
      <c r="J30" s="664">
        <f t="shared" si="11"/>
        <v>8</v>
      </c>
      <c r="K30" s="217">
        <f t="shared" si="12"/>
        <v>700000</v>
      </c>
      <c r="L30" s="403">
        <f t="shared" si="13"/>
        <v>40</v>
      </c>
      <c r="M30" s="193">
        <f t="shared" si="14"/>
        <v>3500000</v>
      </c>
    </row>
    <row r="31" spans="1:13" ht="20.25" customHeight="1">
      <c r="A31" s="212" t="s">
        <v>527</v>
      </c>
      <c r="B31" s="412">
        <f>'ผ07  นับยอดรวมทุกผ.'!F21</f>
        <v>2</v>
      </c>
      <c r="C31" s="202">
        <f>'ผ07  นับยอดรวมทุกผ.'!G21</f>
        <v>60000</v>
      </c>
      <c r="D31" s="664">
        <f t="shared" si="5"/>
        <v>2</v>
      </c>
      <c r="E31" s="217">
        <f t="shared" si="6"/>
        <v>60000</v>
      </c>
      <c r="F31" s="664">
        <f t="shared" si="7"/>
        <v>2</v>
      </c>
      <c r="G31" s="217">
        <f t="shared" si="8"/>
        <v>60000</v>
      </c>
      <c r="H31" s="664">
        <f t="shared" si="9"/>
        <v>2</v>
      </c>
      <c r="I31" s="217">
        <f t="shared" si="10"/>
        <v>60000</v>
      </c>
      <c r="J31" s="664">
        <f t="shared" si="11"/>
        <v>2</v>
      </c>
      <c r="K31" s="217">
        <f t="shared" si="12"/>
        <v>60000</v>
      </c>
      <c r="L31" s="403">
        <f t="shared" si="13"/>
        <v>10</v>
      </c>
      <c r="M31" s="193">
        <f t="shared" si="14"/>
        <v>300000</v>
      </c>
    </row>
    <row r="32" spans="1:13" ht="40.5" customHeight="1">
      <c r="A32" s="666" t="s">
        <v>529</v>
      </c>
      <c r="B32" s="412">
        <f>'ผ07  นับยอดรวมทุกผ.'!F22</f>
        <v>8</v>
      </c>
      <c r="C32" s="202">
        <f>'ผ07  นับยอดรวมทุกผ.'!G22</f>
        <v>230000</v>
      </c>
      <c r="D32" s="664">
        <f t="shared" si="5"/>
        <v>8</v>
      </c>
      <c r="E32" s="217">
        <f t="shared" si="6"/>
        <v>230000</v>
      </c>
      <c r="F32" s="664">
        <f t="shared" si="7"/>
        <v>8</v>
      </c>
      <c r="G32" s="217">
        <f t="shared" si="8"/>
        <v>230000</v>
      </c>
      <c r="H32" s="664">
        <f t="shared" si="9"/>
        <v>8</v>
      </c>
      <c r="I32" s="217">
        <f t="shared" si="10"/>
        <v>230000</v>
      </c>
      <c r="J32" s="664">
        <f t="shared" si="11"/>
        <v>8</v>
      </c>
      <c r="K32" s="217">
        <f t="shared" si="12"/>
        <v>230000</v>
      </c>
      <c r="L32" s="403">
        <f t="shared" si="13"/>
        <v>40</v>
      </c>
      <c r="M32" s="193">
        <f t="shared" si="14"/>
        <v>1150000</v>
      </c>
    </row>
    <row r="33" spans="1:13" ht="40.5" customHeight="1">
      <c r="A33" s="665" t="s">
        <v>530</v>
      </c>
      <c r="B33" s="412">
        <f>'ผ07  นับยอดรวมทุกผ.'!F23</f>
        <v>14</v>
      </c>
      <c r="C33" s="211">
        <f>'ผ07  นับยอดรวมทุกผ.'!G23</f>
        <v>540000</v>
      </c>
      <c r="D33" s="664">
        <f t="shared" si="5"/>
        <v>14</v>
      </c>
      <c r="E33" s="217">
        <f t="shared" si="6"/>
        <v>540000</v>
      </c>
      <c r="F33" s="664">
        <f t="shared" si="7"/>
        <v>14</v>
      </c>
      <c r="G33" s="217">
        <f t="shared" si="8"/>
        <v>540000</v>
      </c>
      <c r="H33" s="664">
        <f t="shared" si="9"/>
        <v>14</v>
      </c>
      <c r="I33" s="217">
        <f t="shared" si="10"/>
        <v>540000</v>
      </c>
      <c r="J33" s="664">
        <f t="shared" si="11"/>
        <v>14</v>
      </c>
      <c r="K33" s="217">
        <f t="shared" si="12"/>
        <v>540000</v>
      </c>
      <c r="L33" s="403">
        <f t="shared" si="13"/>
        <v>70</v>
      </c>
      <c r="M33" s="193">
        <f t="shared" si="14"/>
        <v>2700000</v>
      </c>
    </row>
    <row r="34" spans="1:13" ht="22.5" customHeight="1">
      <c r="A34" s="258" t="s">
        <v>537</v>
      </c>
      <c r="B34" s="413">
        <f>'ผ07  นับยอดรวมทุกผ.'!F24</f>
        <v>29</v>
      </c>
      <c r="C34" s="346">
        <f>'ผ07  นับยอดรวมทุกผ.'!G24</f>
        <v>4480000</v>
      </c>
      <c r="D34" s="664">
        <f t="shared" si="5"/>
        <v>29</v>
      </c>
      <c r="E34" s="217">
        <f t="shared" si="6"/>
        <v>4480000</v>
      </c>
      <c r="F34" s="664">
        <f>'ผ07  นับยอดรวมทุกผ.'!R24</f>
        <v>30</v>
      </c>
      <c r="G34" s="217">
        <f>'ผ07  นับยอดรวมทุกผ.'!S24</f>
        <v>4520000</v>
      </c>
      <c r="H34" s="664">
        <f t="shared" si="9"/>
        <v>30</v>
      </c>
      <c r="I34" s="217">
        <f t="shared" si="10"/>
        <v>4520000</v>
      </c>
      <c r="J34" s="664">
        <f t="shared" si="11"/>
        <v>30</v>
      </c>
      <c r="K34" s="217">
        <f t="shared" si="12"/>
        <v>4520000</v>
      </c>
      <c r="L34" s="403">
        <f t="shared" si="13"/>
        <v>148</v>
      </c>
      <c r="M34" s="193">
        <f t="shared" si="14"/>
        <v>22520000</v>
      </c>
    </row>
    <row r="35" spans="1:13" ht="22.5" customHeight="1">
      <c r="A35" s="212" t="s">
        <v>1248</v>
      </c>
      <c r="B35" s="412">
        <f>'ผ07  นับยอดรวมทุกผ.'!F25</f>
        <v>1</v>
      </c>
      <c r="C35" s="211">
        <f>'ผ07  นับยอดรวมทุกผ.'!G25</f>
        <v>10000000</v>
      </c>
      <c r="D35" s="664">
        <f t="shared" si="5"/>
        <v>1</v>
      </c>
      <c r="E35" s="217">
        <f t="shared" si="6"/>
        <v>10000000</v>
      </c>
      <c r="F35" s="664">
        <f t="shared" si="7"/>
        <v>1</v>
      </c>
      <c r="G35" s="217">
        <f t="shared" si="8"/>
        <v>10000000</v>
      </c>
      <c r="H35" s="664">
        <f t="shared" si="9"/>
        <v>1</v>
      </c>
      <c r="I35" s="217">
        <f t="shared" si="10"/>
        <v>10000000</v>
      </c>
      <c r="J35" s="664">
        <f t="shared" si="11"/>
        <v>1</v>
      </c>
      <c r="K35" s="217">
        <f t="shared" si="12"/>
        <v>10000000</v>
      </c>
      <c r="L35" s="403">
        <f t="shared" si="13"/>
        <v>5</v>
      </c>
      <c r="M35" s="193">
        <f t="shared" si="14"/>
        <v>50000000</v>
      </c>
    </row>
    <row r="36" spans="1:13" s="167" customFormat="1" ht="21" thickBot="1">
      <c r="A36" s="166" t="s">
        <v>317</v>
      </c>
      <c r="B36" s="408">
        <f aca="true" t="shared" si="15" ref="B36:K36">SUM(B28:B35)</f>
        <v>66</v>
      </c>
      <c r="C36" s="362">
        <f t="shared" si="15"/>
        <v>16630000</v>
      </c>
      <c r="D36" s="408">
        <f t="shared" si="15"/>
        <v>66</v>
      </c>
      <c r="E36" s="362">
        <f t="shared" si="15"/>
        <v>16630000</v>
      </c>
      <c r="F36" s="408">
        <f t="shared" si="15"/>
        <v>67</v>
      </c>
      <c r="G36" s="362">
        <f t="shared" si="15"/>
        <v>16670000</v>
      </c>
      <c r="H36" s="408">
        <f t="shared" si="15"/>
        <v>67</v>
      </c>
      <c r="I36" s="362">
        <f t="shared" si="15"/>
        <v>16670000</v>
      </c>
      <c r="J36" s="408">
        <f t="shared" si="15"/>
        <v>67</v>
      </c>
      <c r="K36" s="362">
        <f t="shared" si="15"/>
        <v>16670000</v>
      </c>
      <c r="L36" s="420">
        <f>SUM(B36+D36+F36+H36+J36)</f>
        <v>333</v>
      </c>
      <c r="M36" s="710">
        <f>SUM(C36+E36+G36+I36+K36)</f>
        <v>83270000</v>
      </c>
    </row>
    <row r="37" spans="1:13" ht="44.25" customHeight="1" thickTop="1">
      <c r="A37" s="358" t="s">
        <v>751</v>
      </c>
      <c r="B37" s="261"/>
      <c r="C37" s="350"/>
      <c r="D37" s="205"/>
      <c r="E37" s="350"/>
      <c r="F37" s="351"/>
      <c r="G37" s="350"/>
      <c r="H37" s="351"/>
      <c r="I37" s="350"/>
      <c r="J37" s="351"/>
      <c r="K37" s="350"/>
      <c r="L37" s="351"/>
      <c r="M37" s="209"/>
    </row>
    <row r="38" spans="1:13" ht="37.5">
      <c r="A38" s="714" t="s">
        <v>741</v>
      </c>
      <c r="B38" s="715">
        <f>'ผ07  นับยอดรวมทุกผ.'!F28</f>
        <v>4</v>
      </c>
      <c r="C38" s="716">
        <f>'ผ07  นับยอดรวมทุกผ.'!G28</f>
        <v>570000</v>
      </c>
      <c r="D38" s="717">
        <f aca="true" t="shared" si="16" ref="D38:K39">B38</f>
        <v>4</v>
      </c>
      <c r="E38" s="718">
        <f t="shared" si="16"/>
        <v>570000</v>
      </c>
      <c r="F38" s="717">
        <f t="shared" si="16"/>
        <v>4</v>
      </c>
      <c r="G38" s="718">
        <f t="shared" si="16"/>
        <v>570000</v>
      </c>
      <c r="H38" s="717">
        <f t="shared" si="16"/>
        <v>4</v>
      </c>
      <c r="I38" s="718">
        <f t="shared" si="16"/>
        <v>570000</v>
      </c>
      <c r="J38" s="717">
        <f t="shared" si="16"/>
        <v>4</v>
      </c>
      <c r="K38" s="718">
        <f t="shared" si="16"/>
        <v>570000</v>
      </c>
      <c r="L38" s="719">
        <f aca="true" t="shared" si="17" ref="L38:M40">SUM(B38+D38+F38+H38+J38)</f>
        <v>20</v>
      </c>
      <c r="M38" s="720">
        <f t="shared" si="17"/>
        <v>2850000</v>
      </c>
    </row>
    <row r="39" spans="1:13" ht="37.5">
      <c r="A39" s="219" t="s">
        <v>559</v>
      </c>
      <c r="B39" s="412">
        <f>'ผ07  นับยอดรวมทุกผ.'!F29</f>
        <v>1</v>
      </c>
      <c r="C39" s="202">
        <f>'ผ07  นับยอดรวมทุกผ.'!G29</f>
        <v>400000</v>
      </c>
      <c r="D39" s="664">
        <f t="shared" si="16"/>
        <v>1</v>
      </c>
      <c r="E39" s="217">
        <f t="shared" si="16"/>
        <v>400000</v>
      </c>
      <c r="F39" s="664">
        <f t="shared" si="16"/>
        <v>1</v>
      </c>
      <c r="G39" s="217">
        <f t="shared" si="16"/>
        <v>400000</v>
      </c>
      <c r="H39" s="664">
        <f t="shared" si="16"/>
        <v>1</v>
      </c>
      <c r="I39" s="217">
        <f t="shared" si="16"/>
        <v>400000</v>
      </c>
      <c r="J39" s="664">
        <f t="shared" si="16"/>
        <v>1</v>
      </c>
      <c r="K39" s="217">
        <f t="shared" si="16"/>
        <v>400000</v>
      </c>
      <c r="L39" s="403">
        <f t="shared" si="17"/>
        <v>5</v>
      </c>
      <c r="M39" s="193">
        <f t="shared" si="17"/>
        <v>2000000</v>
      </c>
    </row>
    <row r="40" spans="1:13" s="167" customFormat="1" ht="21" thickBot="1">
      <c r="A40" s="360" t="s">
        <v>317</v>
      </c>
      <c r="B40" s="416">
        <f>SUM(B38:B39)</f>
        <v>5</v>
      </c>
      <c r="C40" s="204">
        <f aca="true" t="shared" si="18" ref="C40:K40">SUM(C38:C39)</f>
        <v>970000</v>
      </c>
      <c r="D40" s="203">
        <f t="shared" si="18"/>
        <v>5</v>
      </c>
      <c r="E40" s="204">
        <f t="shared" si="18"/>
        <v>970000</v>
      </c>
      <c r="F40" s="203">
        <f t="shared" si="18"/>
        <v>5</v>
      </c>
      <c r="G40" s="204">
        <f t="shared" si="18"/>
        <v>970000</v>
      </c>
      <c r="H40" s="203">
        <f>SUM(H38:H39)</f>
        <v>5</v>
      </c>
      <c r="I40" s="204">
        <f>SUM(I38:I39)</f>
        <v>970000</v>
      </c>
      <c r="J40" s="203">
        <f t="shared" si="18"/>
        <v>5</v>
      </c>
      <c r="K40" s="204">
        <f t="shared" si="18"/>
        <v>970000</v>
      </c>
      <c r="L40" s="420">
        <f t="shared" si="17"/>
        <v>25</v>
      </c>
      <c r="M40" s="710">
        <f t="shared" si="17"/>
        <v>4850000</v>
      </c>
    </row>
    <row r="41" spans="1:13" s="223" customFormat="1" ht="21" thickTop="1">
      <c r="A41" s="752" t="s">
        <v>1467</v>
      </c>
      <c r="B41" s="752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</row>
    <row r="42" spans="1:13" s="223" customFormat="1" ht="20.25">
      <c r="A42" s="728"/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</row>
    <row r="43" spans="1:13" s="223" customFormat="1" ht="20.25">
      <c r="A43" s="224"/>
      <c r="B43" s="225"/>
      <c r="C43" s="226"/>
      <c r="D43" s="225"/>
      <c r="E43" s="226"/>
      <c r="F43" s="225"/>
      <c r="G43" s="226"/>
      <c r="H43" s="225"/>
      <c r="I43" s="226"/>
      <c r="J43" s="225"/>
      <c r="K43" s="226"/>
      <c r="L43" s="225"/>
      <c r="M43" s="227"/>
    </row>
    <row r="44" spans="1:13" s="223" customFormat="1" ht="20.25">
      <c r="A44" s="224"/>
      <c r="B44" s="225"/>
      <c r="C44" s="226"/>
      <c r="D44" s="225"/>
      <c r="E44" s="226"/>
      <c r="F44" s="225"/>
      <c r="G44" s="226"/>
      <c r="H44" s="225"/>
      <c r="I44" s="226"/>
      <c r="J44" s="225"/>
      <c r="K44" s="226"/>
      <c r="L44" s="225"/>
      <c r="M44" s="372" t="s">
        <v>515</v>
      </c>
    </row>
    <row r="45" spans="1:13" s="223" customFormat="1" ht="20.25">
      <c r="A45" s="163"/>
      <c r="B45" s="184"/>
      <c r="C45" s="163"/>
      <c r="D45" s="184"/>
      <c r="E45" s="163"/>
      <c r="F45" s="174"/>
      <c r="G45" s="175"/>
      <c r="H45" s="174"/>
      <c r="I45" s="163"/>
      <c r="J45" s="174"/>
      <c r="K45" s="163"/>
      <c r="L45" s="174"/>
      <c r="M45" s="163"/>
    </row>
    <row r="46" spans="1:13" ht="20.25">
      <c r="A46" s="224"/>
      <c r="B46" s="225"/>
      <c r="C46" s="226"/>
      <c r="D46" s="225"/>
      <c r="E46" s="226"/>
      <c r="F46" s="225"/>
      <c r="G46" s="226"/>
      <c r="H46" s="225"/>
      <c r="I46" s="226"/>
      <c r="J46" s="225"/>
      <c r="K46" s="226"/>
      <c r="L46" s="225"/>
      <c r="M46" s="227"/>
    </row>
    <row r="47" spans="1:13" s="223" customFormat="1" ht="20.25">
      <c r="A47" s="729" t="s">
        <v>742</v>
      </c>
      <c r="B47" s="731" t="s">
        <v>327</v>
      </c>
      <c r="C47" s="732"/>
      <c r="D47" s="731" t="s">
        <v>332</v>
      </c>
      <c r="E47" s="732"/>
      <c r="F47" s="733" t="s">
        <v>739</v>
      </c>
      <c r="G47" s="734"/>
      <c r="H47" s="733" t="s">
        <v>738</v>
      </c>
      <c r="I47" s="734"/>
      <c r="J47" s="733" t="s">
        <v>1163</v>
      </c>
      <c r="K47" s="734"/>
      <c r="L47" s="731" t="s">
        <v>1442</v>
      </c>
      <c r="M47" s="732"/>
    </row>
    <row r="48" spans="1:13" s="165" customFormat="1" ht="20.25" customHeight="1">
      <c r="A48" s="730"/>
      <c r="B48" s="735" t="s">
        <v>328</v>
      </c>
      <c r="C48" s="179" t="s">
        <v>329</v>
      </c>
      <c r="D48" s="735" t="s">
        <v>328</v>
      </c>
      <c r="E48" s="179" t="s">
        <v>329</v>
      </c>
      <c r="F48" s="735" t="s">
        <v>328</v>
      </c>
      <c r="G48" s="179" t="s">
        <v>329</v>
      </c>
      <c r="H48" s="735" t="s">
        <v>328</v>
      </c>
      <c r="I48" s="179" t="s">
        <v>329</v>
      </c>
      <c r="J48" s="735" t="s">
        <v>328</v>
      </c>
      <c r="K48" s="179" t="s">
        <v>329</v>
      </c>
      <c r="L48" s="735" t="s">
        <v>328</v>
      </c>
      <c r="M48" s="179" t="s">
        <v>329</v>
      </c>
    </row>
    <row r="49" spans="1:13" s="165" customFormat="1" ht="23.25" customHeight="1">
      <c r="A49" s="730"/>
      <c r="B49" s="736"/>
      <c r="C49" s="191" t="s">
        <v>330</v>
      </c>
      <c r="D49" s="736"/>
      <c r="E49" s="191" t="s">
        <v>330</v>
      </c>
      <c r="F49" s="736"/>
      <c r="G49" s="191" t="s">
        <v>330</v>
      </c>
      <c r="H49" s="736"/>
      <c r="I49" s="191" t="s">
        <v>330</v>
      </c>
      <c r="J49" s="736"/>
      <c r="K49" s="191" t="s">
        <v>330</v>
      </c>
      <c r="L49" s="736"/>
      <c r="M49" s="191" t="s">
        <v>330</v>
      </c>
    </row>
    <row r="50" spans="1:13" s="165" customFormat="1" ht="39" customHeight="1">
      <c r="A50" s="355" t="s">
        <v>743</v>
      </c>
      <c r="B50" s="228"/>
      <c r="C50" s="229"/>
      <c r="D50" s="207"/>
      <c r="E50" s="229"/>
      <c r="F50" s="230"/>
      <c r="G50" s="229"/>
      <c r="H50" s="230"/>
      <c r="I50" s="229"/>
      <c r="J50" s="230"/>
      <c r="K50" s="229"/>
      <c r="L50" s="230"/>
      <c r="M50" s="208"/>
    </row>
    <row r="51" spans="1:13" ht="37.5">
      <c r="A51" s="219" t="s">
        <v>560</v>
      </c>
      <c r="B51" s="664">
        <f>'ผ07  นับยอดรวมทุกผ.'!F36</f>
        <v>25</v>
      </c>
      <c r="C51" s="217">
        <f>'ผ07  นับยอดรวมทุกผ.'!G36</f>
        <v>3319000</v>
      </c>
      <c r="D51" s="664">
        <f aca="true" t="shared" si="19" ref="D51:K53">B51</f>
        <v>25</v>
      </c>
      <c r="E51" s="217">
        <f t="shared" si="19"/>
        <v>3319000</v>
      </c>
      <c r="F51" s="664">
        <f t="shared" si="19"/>
        <v>25</v>
      </c>
      <c r="G51" s="217">
        <f t="shared" si="19"/>
        <v>3319000</v>
      </c>
      <c r="H51" s="664">
        <f t="shared" si="19"/>
        <v>25</v>
      </c>
      <c r="I51" s="217">
        <f t="shared" si="19"/>
        <v>3319000</v>
      </c>
      <c r="J51" s="664">
        <f t="shared" si="19"/>
        <v>25</v>
      </c>
      <c r="K51" s="217">
        <f t="shared" si="19"/>
        <v>3319000</v>
      </c>
      <c r="L51" s="403">
        <f aca="true" t="shared" si="20" ref="L51:M53">SUM(B51+D51+F51+H51+J51)</f>
        <v>125</v>
      </c>
      <c r="M51" s="403">
        <f t="shared" si="20"/>
        <v>16595000</v>
      </c>
    </row>
    <row r="52" spans="1:13" ht="36" customHeight="1">
      <c r="A52" s="212" t="s">
        <v>829</v>
      </c>
      <c r="B52" s="412">
        <f>'ผ07  นับยอดรวมทุกผ.'!F37</f>
        <v>3</v>
      </c>
      <c r="C52" s="202">
        <f>'ผ07  นับยอดรวมทุกผ.'!G37</f>
        <v>60000</v>
      </c>
      <c r="D52" s="664">
        <f t="shared" si="19"/>
        <v>3</v>
      </c>
      <c r="E52" s="217">
        <f t="shared" si="19"/>
        <v>60000</v>
      </c>
      <c r="F52" s="664">
        <f t="shared" si="19"/>
        <v>3</v>
      </c>
      <c r="G52" s="217">
        <f t="shared" si="19"/>
        <v>60000</v>
      </c>
      <c r="H52" s="664">
        <f t="shared" si="19"/>
        <v>3</v>
      </c>
      <c r="I52" s="217">
        <f t="shared" si="19"/>
        <v>60000</v>
      </c>
      <c r="J52" s="664">
        <f t="shared" si="19"/>
        <v>3</v>
      </c>
      <c r="K52" s="217">
        <f t="shared" si="19"/>
        <v>60000</v>
      </c>
      <c r="L52" s="403">
        <f t="shared" si="20"/>
        <v>15</v>
      </c>
      <c r="M52" s="193">
        <f t="shared" si="20"/>
        <v>300000</v>
      </c>
    </row>
    <row r="53" spans="1:13" ht="38.25" customHeight="1">
      <c r="A53" s="212" t="s">
        <v>1498</v>
      </c>
      <c r="B53" s="412">
        <f>'ผ07  นับยอดรวมทุกผ.'!F38</f>
        <v>4</v>
      </c>
      <c r="C53" s="202">
        <f>'ผ07  นับยอดรวมทุกผ.'!C38</f>
        <v>700000</v>
      </c>
      <c r="D53" s="664">
        <f t="shared" si="19"/>
        <v>4</v>
      </c>
      <c r="E53" s="217">
        <f t="shared" si="19"/>
        <v>700000</v>
      </c>
      <c r="F53" s="664">
        <f t="shared" si="19"/>
        <v>4</v>
      </c>
      <c r="G53" s="217">
        <f t="shared" si="19"/>
        <v>700000</v>
      </c>
      <c r="H53" s="664">
        <f t="shared" si="19"/>
        <v>4</v>
      </c>
      <c r="I53" s="217">
        <f t="shared" si="19"/>
        <v>700000</v>
      </c>
      <c r="J53" s="664">
        <f t="shared" si="19"/>
        <v>4</v>
      </c>
      <c r="K53" s="217">
        <f>I53</f>
        <v>700000</v>
      </c>
      <c r="L53" s="403">
        <f t="shared" si="20"/>
        <v>20</v>
      </c>
      <c r="M53" s="193">
        <f t="shared" si="20"/>
        <v>3500000</v>
      </c>
    </row>
    <row r="54" spans="1:13" ht="21" thickBot="1">
      <c r="A54" s="213" t="s">
        <v>317</v>
      </c>
      <c r="B54" s="214">
        <f aca="true" t="shared" si="21" ref="B54:K54">SUM(B51:B53)</f>
        <v>32</v>
      </c>
      <c r="C54" s="215">
        <f t="shared" si="21"/>
        <v>4079000</v>
      </c>
      <c r="D54" s="214">
        <f t="shared" si="21"/>
        <v>32</v>
      </c>
      <c r="E54" s="215">
        <f t="shared" si="21"/>
        <v>4079000</v>
      </c>
      <c r="F54" s="214">
        <f t="shared" si="21"/>
        <v>32</v>
      </c>
      <c r="G54" s="215">
        <f t="shared" si="21"/>
        <v>4079000</v>
      </c>
      <c r="H54" s="214">
        <f t="shared" si="21"/>
        <v>32</v>
      </c>
      <c r="I54" s="215">
        <f t="shared" si="21"/>
        <v>4079000</v>
      </c>
      <c r="J54" s="214">
        <f t="shared" si="21"/>
        <v>32</v>
      </c>
      <c r="K54" s="215">
        <f t="shared" si="21"/>
        <v>4079000</v>
      </c>
      <c r="L54" s="420">
        <f>SUM(B54+D54+F54+H54+J54)</f>
        <v>160</v>
      </c>
      <c r="M54" s="710">
        <f>SUM(C54+E54+G54+I54+K54)</f>
        <v>20395000</v>
      </c>
    </row>
    <row r="55" spans="1:13" s="168" customFormat="1" ht="40.5" thickBot="1" thickTop="1">
      <c r="A55" s="395" t="s">
        <v>331</v>
      </c>
      <c r="B55" s="419">
        <f aca="true" t="shared" si="22" ref="B55:K55">SUM(B54+B40+B36+B19+B16)</f>
        <v>142</v>
      </c>
      <c r="C55" s="218">
        <f t="shared" si="22"/>
        <v>40817000</v>
      </c>
      <c r="D55" s="419">
        <f t="shared" si="22"/>
        <v>177</v>
      </c>
      <c r="E55" s="218">
        <f t="shared" si="22"/>
        <v>112863000</v>
      </c>
      <c r="F55" s="210">
        <f t="shared" si="22"/>
        <v>195</v>
      </c>
      <c r="G55" s="218">
        <f t="shared" si="22"/>
        <v>117435000</v>
      </c>
      <c r="H55" s="210">
        <f t="shared" si="22"/>
        <v>207</v>
      </c>
      <c r="I55" s="218">
        <f t="shared" si="22"/>
        <v>125055000</v>
      </c>
      <c r="J55" s="419">
        <f t="shared" si="22"/>
        <v>195</v>
      </c>
      <c r="K55" s="218">
        <f t="shared" si="22"/>
        <v>121155000</v>
      </c>
      <c r="L55" s="419">
        <f>SUM(B55+D55+H55+F55+J55)</f>
        <v>916</v>
      </c>
      <c r="M55" s="419">
        <f>SUM(C55+E55+I55+G55+K55)</f>
        <v>517325000</v>
      </c>
    </row>
    <row r="56" spans="1:13" s="168" customFormat="1" ht="20.25" thickTop="1">
      <c r="A56" s="396"/>
      <c r="B56" s="225"/>
      <c r="C56" s="227"/>
      <c r="D56" s="225"/>
      <c r="E56" s="227"/>
      <c r="F56" s="225"/>
      <c r="G56" s="227"/>
      <c r="H56" s="225"/>
      <c r="I56" s="227"/>
      <c r="J56" s="225"/>
      <c r="K56" s="227"/>
      <c r="L56" s="225"/>
      <c r="M56" s="227"/>
    </row>
    <row r="57" spans="1:13" s="168" customFormat="1" ht="19.5">
      <c r="A57" s="396"/>
      <c r="B57" s="225"/>
      <c r="C57" s="227"/>
      <c r="D57" s="225"/>
      <c r="E57" s="227"/>
      <c r="F57" s="225"/>
      <c r="G57" s="227"/>
      <c r="H57" s="225"/>
      <c r="I57" s="227"/>
      <c r="J57" s="225"/>
      <c r="K57" s="227"/>
      <c r="L57" s="225"/>
      <c r="M57" s="227"/>
    </row>
    <row r="58" spans="1:13" s="168" customFormat="1" ht="19.5">
      <c r="A58" s="396"/>
      <c r="B58" s="225"/>
      <c r="C58" s="227"/>
      <c r="D58" s="225"/>
      <c r="E58" s="227"/>
      <c r="F58" s="225"/>
      <c r="G58" s="227"/>
      <c r="H58" s="225"/>
      <c r="I58" s="227"/>
      <c r="J58" s="225"/>
      <c r="K58" s="227"/>
      <c r="L58" s="225"/>
      <c r="M58" s="227"/>
    </row>
    <row r="59" spans="1:13" s="168" customFormat="1" ht="19.5">
      <c r="A59" s="396"/>
      <c r="B59" s="225"/>
      <c r="C59" s="227"/>
      <c r="D59" s="225"/>
      <c r="E59" s="227"/>
      <c r="F59" s="225"/>
      <c r="G59" s="227"/>
      <c r="H59" s="225"/>
      <c r="I59" s="227"/>
      <c r="J59" s="225"/>
      <c r="K59" s="227"/>
      <c r="L59" s="225"/>
      <c r="M59" s="227"/>
    </row>
    <row r="60" spans="1:13" s="168" customFormat="1" ht="19.5">
      <c r="A60" s="396"/>
      <c r="B60" s="225"/>
      <c r="C60" s="227"/>
      <c r="D60" s="225"/>
      <c r="E60" s="227"/>
      <c r="F60" s="225"/>
      <c r="G60" s="227"/>
      <c r="H60" s="225"/>
      <c r="I60" s="227"/>
      <c r="J60" s="225"/>
      <c r="K60" s="227"/>
      <c r="L60" s="225"/>
      <c r="M60" s="227"/>
    </row>
    <row r="61" spans="1:13" s="168" customFormat="1" ht="19.5">
      <c r="A61" s="396"/>
      <c r="B61" s="225"/>
      <c r="C61" s="227"/>
      <c r="D61" s="225"/>
      <c r="E61" s="227"/>
      <c r="F61" s="225"/>
      <c r="G61" s="227"/>
      <c r="H61" s="225"/>
      <c r="I61" s="227"/>
      <c r="J61" s="225"/>
      <c r="K61" s="227"/>
      <c r="L61" s="225"/>
      <c r="M61" s="227"/>
    </row>
    <row r="62" spans="1:13" s="168" customFormat="1" ht="19.5">
      <c r="A62" s="396"/>
      <c r="B62" s="225"/>
      <c r="C62" s="227"/>
      <c r="D62" s="225"/>
      <c r="E62" s="227"/>
      <c r="F62" s="225"/>
      <c r="G62" s="227"/>
      <c r="H62" s="225"/>
      <c r="I62" s="227"/>
      <c r="J62" s="225"/>
      <c r="K62" s="227"/>
      <c r="L62" s="225"/>
      <c r="M62" s="227"/>
    </row>
    <row r="63" spans="1:13" s="168" customFormat="1" ht="19.5">
      <c r="A63" s="752" t="s">
        <v>1468</v>
      </c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</row>
  </sheetData>
  <sheetProtection/>
  <mergeCells count="46">
    <mergeCell ref="L10:L11"/>
    <mergeCell ref="H25:H26"/>
    <mergeCell ref="H47:I47"/>
    <mergeCell ref="H48:H49"/>
    <mergeCell ref="A21:M21"/>
    <mergeCell ref="A41:M41"/>
    <mergeCell ref="L25:L26"/>
    <mergeCell ref="A24:A26"/>
    <mergeCell ref="B24:C24"/>
    <mergeCell ref="D24:E24"/>
    <mergeCell ref="A5:M5"/>
    <mergeCell ref="A6:M6"/>
    <mergeCell ref="A7:M7"/>
    <mergeCell ref="A9:A11"/>
    <mergeCell ref="B9:C9"/>
    <mergeCell ref="D9:E9"/>
    <mergeCell ref="F9:G9"/>
    <mergeCell ref="J9:K9"/>
    <mergeCell ref="L9:M9"/>
    <mergeCell ref="H9:I9"/>
    <mergeCell ref="F24:G24"/>
    <mergeCell ref="J24:K24"/>
    <mergeCell ref="H10:H11"/>
    <mergeCell ref="B10:B11"/>
    <mergeCell ref="D10:D11"/>
    <mergeCell ref="F10:F11"/>
    <mergeCell ref="H24:I24"/>
    <mergeCell ref="J10:J11"/>
    <mergeCell ref="A63:M63"/>
    <mergeCell ref="B48:B49"/>
    <mergeCell ref="D48:D49"/>
    <mergeCell ref="F48:F49"/>
    <mergeCell ref="J48:J49"/>
    <mergeCell ref="L24:M24"/>
    <mergeCell ref="B25:B26"/>
    <mergeCell ref="D25:D26"/>
    <mergeCell ref="F25:F26"/>
    <mergeCell ref="J25:J26"/>
    <mergeCell ref="L48:L49"/>
    <mergeCell ref="A42:M42"/>
    <mergeCell ref="A47:A49"/>
    <mergeCell ref="B47:C47"/>
    <mergeCell ref="D47:E47"/>
    <mergeCell ref="F47:G47"/>
    <mergeCell ref="J47:K47"/>
    <mergeCell ref="L47:M47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2:L79"/>
  <sheetViews>
    <sheetView view="pageBreakPreview" zoomScaleSheetLayoutView="100" zoomScalePageLayoutView="0" workbookViewId="0" topLeftCell="A61">
      <selection activeCell="E38" sqref="E38"/>
    </sheetView>
  </sheetViews>
  <sheetFormatPr defaultColWidth="9.140625" defaultRowHeight="15"/>
  <cols>
    <col min="1" max="1" width="3.8515625" style="2" customWidth="1"/>
    <col min="2" max="2" width="7.7109375" style="2" customWidth="1"/>
    <col min="3" max="3" width="9.57421875" style="2" customWidth="1"/>
    <col min="4" max="4" width="13.421875" style="2" customWidth="1"/>
    <col min="5" max="5" width="31.00390625" style="2" customWidth="1"/>
    <col min="6" max="6" width="10.421875" style="2" customWidth="1"/>
    <col min="7" max="7" width="9.57421875" style="2" customWidth="1"/>
    <col min="8" max="8" width="9.7109375" style="2" customWidth="1"/>
    <col min="9" max="10" width="9.140625" style="2" customWidth="1"/>
    <col min="11" max="11" width="12.421875" style="2" customWidth="1"/>
    <col min="12" max="15" width="0" style="2" hidden="1" customWidth="1"/>
    <col min="16" max="16384" width="9.00390625" style="2" customWidth="1"/>
  </cols>
  <sheetData>
    <row r="2" spans="1:11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371" t="s">
        <v>687</v>
      </c>
    </row>
    <row r="3" spans="1:11" ht="21">
      <c r="A3" s="290"/>
      <c r="B3" s="290"/>
      <c r="C3" s="290"/>
      <c r="D3" s="290"/>
      <c r="E3" s="20"/>
      <c r="F3" s="20"/>
      <c r="G3" s="20"/>
      <c r="H3" s="20"/>
      <c r="I3" s="20"/>
      <c r="J3" s="20"/>
      <c r="K3" s="537"/>
    </row>
    <row r="4" spans="1:11" ht="18.75">
      <c r="A4" s="788" t="s">
        <v>514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1143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788" t="s">
        <v>223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</row>
    <row r="7" spans="1:11" ht="18.75">
      <c r="A7" s="292"/>
      <c r="B7" s="382"/>
      <c r="C7" s="382"/>
      <c r="D7" s="382"/>
      <c r="E7" s="292"/>
      <c r="F7" s="292"/>
      <c r="G7" s="292"/>
      <c r="H7" s="292"/>
      <c r="I7" s="513"/>
      <c r="J7" s="292"/>
      <c r="K7" s="538"/>
    </row>
    <row r="8" spans="1:11" s="20" customFormat="1" ht="18.75">
      <c r="A8" s="779" t="s">
        <v>0</v>
      </c>
      <c r="B8" s="779" t="s">
        <v>776</v>
      </c>
      <c r="C8" s="779" t="s">
        <v>809</v>
      </c>
      <c r="D8" s="779" t="s">
        <v>812</v>
      </c>
      <c r="E8" s="800" t="s">
        <v>1170</v>
      </c>
      <c r="F8" s="782" t="s">
        <v>329</v>
      </c>
      <c r="G8" s="783"/>
      <c r="H8" s="783"/>
      <c r="I8" s="783"/>
      <c r="J8" s="784"/>
      <c r="K8" s="794" t="s">
        <v>473</v>
      </c>
    </row>
    <row r="9" spans="1:11" s="20" customFormat="1" ht="18.75">
      <c r="A9" s="780"/>
      <c r="B9" s="868"/>
      <c r="C9" s="868"/>
      <c r="D9" s="868"/>
      <c r="E9" s="801"/>
      <c r="F9" s="70">
        <v>2561</v>
      </c>
      <c r="G9" s="67">
        <v>2562</v>
      </c>
      <c r="H9" s="67">
        <v>2563</v>
      </c>
      <c r="I9" s="71">
        <v>2564</v>
      </c>
      <c r="J9" s="71">
        <v>2565</v>
      </c>
      <c r="K9" s="795"/>
    </row>
    <row r="10" spans="1:11" s="20" customFormat="1" ht="18.75">
      <c r="A10" s="781"/>
      <c r="B10" s="869"/>
      <c r="C10" s="869"/>
      <c r="D10" s="869"/>
      <c r="E10" s="802"/>
      <c r="F10" s="74" t="s">
        <v>8</v>
      </c>
      <c r="G10" s="75" t="s">
        <v>8</v>
      </c>
      <c r="H10" s="75" t="s">
        <v>8</v>
      </c>
      <c r="I10" s="76" t="s">
        <v>8</v>
      </c>
      <c r="J10" s="76" t="s">
        <v>8</v>
      </c>
      <c r="K10" s="796"/>
    </row>
    <row r="11" spans="1:12" ht="18.75">
      <c r="A11" s="138">
        <v>1</v>
      </c>
      <c r="B11" s="150" t="s">
        <v>279</v>
      </c>
      <c r="C11" s="150" t="s">
        <v>811</v>
      </c>
      <c r="D11" s="150" t="s">
        <v>811</v>
      </c>
      <c r="E11" s="58" t="s">
        <v>1182</v>
      </c>
      <c r="F11" s="133">
        <v>100000</v>
      </c>
      <c r="G11" s="133">
        <v>100000</v>
      </c>
      <c r="H11" s="133">
        <v>100000</v>
      </c>
      <c r="I11" s="133">
        <v>100000</v>
      </c>
      <c r="J11" s="133">
        <v>100000</v>
      </c>
      <c r="K11" s="150" t="s">
        <v>319</v>
      </c>
      <c r="L11" s="21"/>
    </row>
    <row r="12" spans="1:12" ht="18.75">
      <c r="A12" s="140"/>
      <c r="B12" s="152"/>
      <c r="C12" s="152"/>
      <c r="D12" s="152" t="s">
        <v>814</v>
      </c>
      <c r="E12" s="12" t="s">
        <v>1183</v>
      </c>
      <c r="F12" s="81"/>
      <c r="G12" s="81"/>
      <c r="H12" s="81"/>
      <c r="I12" s="81"/>
      <c r="J12" s="81"/>
      <c r="K12" s="152"/>
      <c r="L12" s="21"/>
    </row>
    <row r="13" spans="1:12" ht="18.75">
      <c r="A13" s="138">
        <v>2</v>
      </c>
      <c r="B13" s="150" t="s">
        <v>279</v>
      </c>
      <c r="C13" s="150" t="s">
        <v>811</v>
      </c>
      <c r="D13" s="150" t="s">
        <v>811</v>
      </c>
      <c r="E13" s="58" t="s">
        <v>595</v>
      </c>
      <c r="F13" s="133">
        <v>100000</v>
      </c>
      <c r="G13" s="133">
        <v>100000</v>
      </c>
      <c r="H13" s="133">
        <v>100000</v>
      </c>
      <c r="I13" s="133">
        <v>100000</v>
      </c>
      <c r="J13" s="133">
        <v>100000</v>
      </c>
      <c r="K13" s="150" t="s">
        <v>319</v>
      </c>
      <c r="L13" s="21"/>
    </row>
    <row r="14" spans="1:12" ht="18.75">
      <c r="A14" s="139"/>
      <c r="B14" s="151"/>
      <c r="C14" s="151"/>
      <c r="D14" s="151" t="s">
        <v>279</v>
      </c>
      <c r="E14" s="86" t="s">
        <v>596</v>
      </c>
      <c r="F14" s="33"/>
      <c r="G14" s="33"/>
      <c r="H14" s="33"/>
      <c r="I14" s="33"/>
      <c r="J14" s="33"/>
      <c r="K14" s="151"/>
      <c r="L14" s="21"/>
    </row>
    <row r="15" spans="1:12" ht="18.75">
      <c r="A15" s="151"/>
      <c r="B15" s="152"/>
      <c r="C15" s="152"/>
      <c r="D15" s="152"/>
      <c r="E15" s="86"/>
      <c r="F15" s="33"/>
      <c r="G15" s="33"/>
      <c r="H15" s="33"/>
      <c r="I15" s="33"/>
      <c r="J15" s="33"/>
      <c r="K15" s="151"/>
      <c r="L15" s="20"/>
    </row>
    <row r="16" spans="1:12" ht="18.75">
      <c r="A16" s="138">
        <v>3</v>
      </c>
      <c r="B16" s="150" t="s">
        <v>279</v>
      </c>
      <c r="C16" s="150" t="s">
        <v>811</v>
      </c>
      <c r="D16" s="150" t="s">
        <v>811</v>
      </c>
      <c r="E16" s="58" t="s">
        <v>861</v>
      </c>
      <c r="F16" s="133">
        <v>50000</v>
      </c>
      <c r="G16" s="133">
        <v>50000</v>
      </c>
      <c r="H16" s="133">
        <v>50000</v>
      </c>
      <c r="I16" s="133">
        <v>50000</v>
      </c>
      <c r="J16" s="133">
        <v>50000</v>
      </c>
      <c r="K16" s="150" t="s">
        <v>319</v>
      </c>
      <c r="L16" s="20"/>
    </row>
    <row r="17" spans="1:12" ht="18.75">
      <c r="A17" s="151"/>
      <c r="B17" s="151"/>
      <c r="C17" s="151"/>
      <c r="D17" s="151" t="s">
        <v>814</v>
      </c>
      <c r="E17" s="20" t="s">
        <v>597</v>
      </c>
      <c r="F17" s="33"/>
      <c r="G17" s="33"/>
      <c r="H17" s="33"/>
      <c r="I17" s="33"/>
      <c r="J17" s="33"/>
      <c r="K17" s="151"/>
      <c r="L17" s="20"/>
    </row>
    <row r="18" spans="1:12" ht="18.75">
      <c r="A18" s="151"/>
      <c r="B18" s="151"/>
      <c r="C18" s="151"/>
      <c r="D18" s="151"/>
      <c r="E18" s="20" t="s">
        <v>1186</v>
      </c>
      <c r="F18" s="33"/>
      <c r="G18" s="33"/>
      <c r="H18" s="33"/>
      <c r="I18" s="33"/>
      <c r="J18" s="33"/>
      <c r="K18" s="151"/>
      <c r="L18" s="20"/>
    </row>
    <row r="19" spans="1:12" ht="18.75">
      <c r="A19" s="138">
        <v>4</v>
      </c>
      <c r="B19" s="150" t="s">
        <v>279</v>
      </c>
      <c r="C19" s="150" t="s">
        <v>811</v>
      </c>
      <c r="D19" s="150" t="s">
        <v>811</v>
      </c>
      <c r="E19" s="58" t="s">
        <v>1622</v>
      </c>
      <c r="F19" s="133">
        <v>50000</v>
      </c>
      <c r="G19" s="82">
        <v>50000</v>
      </c>
      <c r="H19" s="82">
        <v>50000</v>
      </c>
      <c r="I19" s="82">
        <v>50000</v>
      </c>
      <c r="J19" s="82">
        <v>50000</v>
      </c>
      <c r="K19" s="150" t="s">
        <v>319</v>
      </c>
      <c r="L19" s="21"/>
    </row>
    <row r="20" spans="1:12" ht="18.75">
      <c r="A20" s="139"/>
      <c r="B20" s="152"/>
      <c r="C20" s="152"/>
      <c r="D20" s="152" t="s">
        <v>1345</v>
      </c>
      <c r="E20" s="20" t="s">
        <v>859</v>
      </c>
      <c r="F20" s="18"/>
      <c r="G20" s="18"/>
      <c r="H20" s="18"/>
      <c r="I20" s="18"/>
      <c r="J20" s="18"/>
      <c r="K20" s="151"/>
      <c r="L20" s="21"/>
    </row>
    <row r="21" spans="1:12" ht="18.75">
      <c r="A21" s="138">
        <v>5</v>
      </c>
      <c r="B21" s="150" t="s">
        <v>279</v>
      </c>
      <c r="C21" s="150" t="s">
        <v>811</v>
      </c>
      <c r="D21" s="150" t="s">
        <v>811</v>
      </c>
      <c r="E21" s="13" t="s">
        <v>1007</v>
      </c>
      <c r="F21" s="80">
        <v>10000</v>
      </c>
      <c r="G21" s="80">
        <v>10000</v>
      </c>
      <c r="H21" s="80">
        <v>10000</v>
      </c>
      <c r="I21" s="80">
        <v>10000</v>
      </c>
      <c r="J21" s="80">
        <v>10000</v>
      </c>
      <c r="K21" s="150" t="s">
        <v>319</v>
      </c>
      <c r="L21" s="21"/>
    </row>
    <row r="22" spans="1:12" ht="18.75">
      <c r="A22" s="140"/>
      <c r="B22" s="152"/>
      <c r="C22" s="152"/>
      <c r="D22" s="152" t="s">
        <v>814</v>
      </c>
      <c r="E22" s="10" t="s">
        <v>860</v>
      </c>
      <c r="F22" s="81"/>
      <c r="G22" s="81"/>
      <c r="H22" s="81"/>
      <c r="I22" s="81"/>
      <c r="J22" s="81"/>
      <c r="K22" s="152"/>
      <c r="L22" s="21"/>
    </row>
    <row r="23" spans="1:12" ht="18.75">
      <c r="A23" s="303"/>
      <c r="B23" s="331"/>
      <c r="C23" s="331"/>
      <c r="D23" s="331"/>
      <c r="E23" s="20"/>
      <c r="F23" s="50"/>
      <c r="G23" s="50"/>
      <c r="H23" s="50"/>
      <c r="I23" s="50"/>
      <c r="J23" s="50"/>
      <c r="K23" s="331"/>
      <c r="L23" s="20"/>
    </row>
    <row r="24" spans="1:11" ht="18.75">
      <c r="A24" s="728" t="s">
        <v>1548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</row>
    <row r="26" spans="1:11" ht="18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371" t="s">
        <v>687</v>
      </c>
    </row>
    <row r="27" spans="1:11" ht="18.75">
      <c r="A27" s="788" t="s">
        <v>514</v>
      </c>
      <c r="B27" s="788"/>
      <c r="C27" s="788"/>
      <c r="D27" s="788"/>
      <c r="E27" s="788"/>
      <c r="F27" s="788"/>
      <c r="G27" s="788"/>
      <c r="H27" s="788"/>
      <c r="I27" s="788"/>
      <c r="J27" s="788"/>
      <c r="K27" s="788"/>
    </row>
    <row r="28" spans="1:11" ht="18.75">
      <c r="A28" s="788" t="s">
        <v>1143</v>
      </c>
      <c r="B28" s="788"/>
      <c r="C28" s="788"/>
      <c r="D28" s="788"/>
      <c r="E28" s="788"/>
      <c r="F28" s="788"/>
      <c r="G28" s="788"/>
      <c r="H28" s="788"/>
      <c r="I28" s="788"/>
      <c r="J28" s="788"/>
      <c r="K28" s="788"/>
    </row>
    <row r="29" spans="1:11" ht="18.75">
      <c r="A29" s="788" t="s">
        <v>223</v>
      </c>
      <c r="B29" s="788"/>
      <c r="C29" s="788"/>
      <c r="D29" s="788"/>
      <c r="E29" s="788"/>
      <c r="F29" s="788"/>
      <c r="G29" s="788"/>
      <c r="H29" s="788"/>
      <c r="I29" s="788"/>
      <c r="J29" s="788"/>
      <c r="K29" s="788"/>
    </row>
    <row r="30" spans="1:11" ht="18.75">
      <c r="A30" s="382"/>
      <c r="B30" s="382"/>
      <c r="C30" s="382"/>
      <c r="D30" s="382"/>
      <c r="E30" s="382"/>
      <c r="F30" s="382"/>
      <c r="G30" s="382"/>
      <c r="H30" s="382"/>
      <c r="I30" s="513"/>
      <c r="J30" s="382"/>
      <c r="K30" s="538"/>
    </row>
    <row r="31" spans="1:11" s="20" customFormat="1" ht="18.75">
      <c r="A31" s="779" t="s">
        <v>0</v>
      </c>
      <c r="B31" s="779" t="s">
        <v>776</v>
      </c>
      <c r="C31" s="779" t="s">
        <v>809</v>
      </c>
      <c r="D31" s="779" t="s">
        <v>812</v>
      </c>
      <c r="E31" s="800" t="s">
        <v>1170</v>
      </c>
      <c r="F31" s="782" t="s">
        <v>329</v>
      </c>
      <c r="G31" s="783"/>
      <c r="H31" s="783"/>
      <c r="I31" s="783"/>
      <c r="J31" s="784"/>
      <c r="K31" s="794" t="s">
        <v>473</v>
      </c>
    </row>
    <row r="32" spans="1:11" s="20" customFormat="1" ht="18.75">
      <c r="A32" s="780"/>
      <c r="B32" s="868"/>
      <c r="C32" s="868"/>
      <c r="D32" s="868"/>
      <c r="E32" s="801"/>
      <c r="F32" s="70">
        <v>2561</v>
      </c>
      <c r="G32" s="67">
        <v>2562</v>
      </c>
      <c r="H32" s="67">
        <v>2563</v>
      </c>
      <c r="I32" s="71">
        <v>2564</v>
      </c>
      <c r="J32" s="71">
        <v>2565</v>
      </c>
      <c r="K32" s="795"/>
    </row>
    <row r="33" spans="1:11" s="20" customFormat="1" ht="18.75">
      <c r="A33" s="781"/>
      <c r="B33" s="869"/>
      <c r="C33" s="869"/>
      <c r="D33" s="869"/>
      <c r="E33" s="802"/>
      <c r="F33" s="74" t="s">
        <v>8</v>
      </c>
      <c r="G33" s="75" t="s">
        <v>8</v>
      </c>
      <c r="H33" s="75" t="s">
        <v>8</v>
      </c>
      <c r="I33" s="76" t="s">
        <v>8</v>
      </c>
      <c r="J33" s="76" t="s">
        <v>8</v>
      </c>
      <c r="K33" s="796"/>
    </row>
    <row r="34" spans="1:12" ht="18.75">
      <c r="A34" s="138">
        <v>6</v>
      </c>
      <c r="B34" s="150" t="s">
        <v>279</v>
      </c>
      <c r="C34" s="150" t="s">
        <v>811</v>
      </c>
      <c r="D34" s="150" t="s">
        <v>811</v>
      </c>
      <c r="E34" s="58" t="s">
        <v>1006</v>
      </c>
      <c r="F34" s="133">
        <v>12000</v>
      </c>
      <c r="G34" s="133">
        <v>12000</v>
      </c>
      <c r="H34" s="133">
        <v>12000</v>
      </c>
      <c r="I34" s="133">
        <v>12000</v>
      </c>
      <c r="J34" s="133">
        <v>12000</v>
      </c>
      <c r="K34" s="150" t="s">
        <v>319</v>
      </c>
      <c r="L34" s="21"/>
    </row>
    <row r="35" spans="1:12" ht="18.75">
      <c r="A35" s="140"/>
      <c r="B35" s="152"/>
      <c r="C35" s="152"/>
      <c r="D35" s="152" t="s">
        <v>814</v>
      </c>
      <c r="E35" s="12" t="s">
        <v>1184</v>
      </c>
      <c r="F35" s="81"/>
      <c r="G35" s="81"/>
      <c r="H35" s="81"/>
      <c r="I35" s="81"/>
      <c r="J35" s="81"/>
      <c r="K35" s="152"/>
      <c r="L35" s="21"/>
    </row>
    <row r="36" spans="1:12" ht="18.75">
      <c r="A36" s="138">
        <v>7</v>
      </c>
      <c r="B36" s="150" t="s">
        <v>279</v>
      </c>
      <c r="C36" s="150" t="s">
        <v>811</v>
      </c>
      <c r="D36" s="150" t="s">
        <v>811</v>
      </c>
      <c r="E36" s="58" t="s">
        <v>1185</v>
      </c>
      <c r="F36" s="133">
        <v>10000</v>
      </c>
      <c r="G36" s="133">
        <v>10000</v>
      </c>
      <c r="H36" s="133">
        <v>10000</v>
      </c>
      <c r="I36" s="133">
        <v>10000</v>
      </c>
      <c r="J36" s="133">
        <v>10000</v>
      </c>
      <c r="K36" s="150" t="s">
        <v>319</v>
      </c>
      <c r="L36" s="20"/>
    </row>
    <row r="37" spans="1:12" ht="18.75">
      <c r="A37" s="10"/>
      <c r="B37" s="152"/>
      <c r="C37" s="152"/>
      <c r="D37" s="152" t="s">
        <v>814</v>
      </c>
      <c r="E37" s="12"/>
      <c r="F37" s="81"/>
      <c r="G37" s="81"/>
      <c r="H37" s="81"/>
      <c r="I37" s="81"/>
      <c r="J37" s="81"/>
      <c r="K37" s="152"/>
      <c r="L37" s="20"/>
    </row>
    <row r="38" spans="1:12" ht="18.75">
      <c r="A38" s="138">
        <v>8</v>
      </c>
      <c r="B38" s="150" t="s">
        <v>279</v>
      </c>
      <c r="C38" s="150" t="s">
        <v>811</v>
      </c>
      <c r="D38" s="150" t="s">
        <v>811</v>
      </c>
      <c r="E38" s="58" t="s">
        <v>1623</v>
      </c>
      <c r="F38" s="133">
        <v>20000</v>
      </c>
      <c r="G38" s="133">
        <v>20000</v>
      </c>
      <c r="H38" s="133">
        <v>20000</v>
      </c>
      <c r="I38" s="133">
        <v>20000</v>
      </c>
      <c r="J38" s="133">
        <v>20000</v>
      </c>
      <c r="K38" s="150" t="s">
        <v>319</v>
      </c>
      <c r="L38" s="20"/>
    </row>
    <row r="39" spans="1:12" ht="18.75">
      <c r="A39" s="140"/>
      <c r="B39" s="152"/>
      <c r="C39" s="152"/>
      <c r="D39" s="152" t="s">
        <v>814</v>
      </c>
      <c r="E39" s="12"/>
      <c r="F39" s="81"/>
      <c r="G39" s="81"/>
      <c r="H39" s="81"/>
      <c r="I39" s="81"/>
      <c r="J39" s="81"/>
      <c r="K39" s="152"/>
      <c r="L39" s="20"/>
    </row>
    <row r="40" spans="1:12" ht="18.75">
      <c r="A40" s="150">
        <v>9</v>
      </c>
      <c r="B40" s="150" t="s">
        <v>279</v>
      </c>
      <c r="C40" s="150" t="s">
        <v>811</v>
      </c>
      <c r="D40" s="84" t="s">
        <v>811</v>
      </c>
      <c r="E40" s="53" t="s">
        <v>1191</v>
      </c>
      <c r="F40" s="15">
        <v>30000</v>
      </c>
      <c r="G40" s="15">
        <v>30000</v>
      </c>
      <c r="H40" s="15">
        <v>30000</v>
      </c>
      <c r="I40" s="15">
        <v>30000</v>
      </c>
      <c r="J40" s="15">
        <v>30000</v>
      </c>
      <c r="K40" s="150" t="s">
        <v>319</v>
      </c>
      <c r="L40" s="21"/>
    </row>
    <row r="41" spans="1:12" ht="18.75">
      <c r="A41" s="151"/>
      <c r="B41" s="151"/>
      <c r="C41" s="8"/>
      <c r="D41" s="7" t="s">
        <v>814</v>
      </c>
      <c r="E41" s="21"/>
      <c r="F41" s="18"/>
      <c r="G41" s="18"/>
      <c r="H41" s="18"/>
      <c r="I41" s="18"/>
      <c r="J41" s="18"/>
      <c r="K41" s="151"/>
      <c r="L41" s="21"/>
    </row>
    <row r="42" spans="1:12" ht="18.75">
      <c r="A42" s="152"/>
      <c r="B42" s="152"/>
      <c r="C42" s="380"/>
      <c r="D42" s="380"/>
      <c r="E42" s="12"/>
      <c r="F42" s="83"/>
      <c r="G42" s="83"/>
      <c r="H42" s="83"/>
      <c r="I42" s="83"/>
      <c r="J42" s="83"/>
      <c r="K42" s="152"/>
      <c r="L42" s="20"/>
    </row>
    <row r="43" spans="1:12" ht="18.75">
      <c r="A43" s="150">
        <v>10</v>
      </c>
      <c r="B43" s="452" t="s">
        <v>279</v>
      </c>
      <c r="C43" s="150" t="s">
        <v>811</v>
      </c>
      <c r="D43" s="84" t="s">
        <v>811</v>
      </c>
      <c r="E43" s="53" t="s">
        <v>1211</v>
      </c>
      <c r="F43" s="133">
        <v>20000</v>
      </c>
      <c r="G43" s="133">
        <v>20000</v>
      </c>
      <c r="H43" s="133">
        <v>20000</v>
      </c>
      <c r="I43" s="133">
        <v>20000</v>
      </c>
      <c r="J43" s="133">
        <v>20000</v>
      </c>
      <c r="K43" s="452" t="s">
        <v>319</v>
      </c>
      <c r="L43" s="21"/>
    </row>
    <row r="44" spans="1:12" ht="18.75">
      <c r="A44" s="152"/>
      <c r="B44" s="152"/>
      <c r="C44" s="380"/>
      <c r="D44" s="152" t="s">
        <v>814</v>
      </c>
      <c r="E44" s="144"/>
      <c r="F44" s="81"/>
      <c r="G44" s="81"/>
      <c r="H44" s="81"/>
      <c r="I44" s="81"/>
      <c r="J44" s="81"/>
      <c r="K44" s="152"/>
      <c r="L44" s="21"/>
    </row>
    <row r="45" spans="1:12" ht="18.75">
      <c r="A45" s="150">
        <v>11</v>
      </c>
      <c r="B45" s="150" t="s">
        <v>279</v>
      </c>
      <c r="C45" s="150" t="s">
        <v>811</v>
      </c>
      <c r="D45" s="26" t="s">
        <v>811</v>
      </c>
      <c r="E45" s="58" t="s">
        <v>573</v>
      </c>
      <c r="F45" s="133">
        <v>50000</v>
      </c>
      <c r="G45" s="133">
        <v>50000</v>
      </c>
      <c r="H45" s="133">
        <v>50000</v>
      </c>
      <c r="I45" s="133">
        <v>50000</v>
      </c>
      <c r="J45" s="133">
        <v>50000</v>
      </c>
      <c r="K45" s="150" t="s">
        <v>319</v>
      </c>
      <c r="L45" s="21"/>
    </row>
    <row r="46" spans="1:12" ht="18.75">
      <c r="A46" s="152"/>
      <c r="B46" s="152"/>
      <c r="C46" s="380"/>
      <c r="D46" s="380" t="s">
        <v>815</v>
      </c>
      <c r="E46" s="12" t="s">
        <v>1187</v>
      </c>
      <c r="F46" s="81"/>
      <c r="G46" s="81"/>
      <c r="H46" s="81"/>
      <c r="I46" s="81"/>
      <c r="J46" s="81"/>
      <c r="K46" s="152"/>
      <c r="L46" s="21"/>
    </row>
    <row r="47" spans="1:12" ht="18.75">
      <c r="A47" s="298"/>
      <c r="B47" s="331"/>
      <c r="C47" s="331"/>
      <c r="D47" s="331"/>
      <c r="E47" s="20"/>
      <c r="F47" s="50"/>
      <c r="G47" s="50"/>
      <c r="H47" s="50"/>
      <c r="I47" s="50"/>
      <c r="J47" s="50"/>
      <c r="K47" s="331"/>
      <c r="L47" s="20"/>
    </row>
    <row r="48" spans="1:12" ht="18.75">
      <c r="A48" s="314"/>
      <c r="B48" s="331"/>
      <c r="C48" s="331"/>
      <c r="D48" s="331"/>
      <c r="E48" s="20"/>
      <c r="F48" s="50"/>
      <c r="G48" s="50"/>
      <c r="H48" s="50"/>
      <c r="I48" s="50"/>
      <c r="J48" s="50"/>
      <c r="K48" s="331"/>
      <c r="L48" s="20"/>
    </row>
    <row r="49" spans="1:11" ht="18.75">
      <c r="A49" s="728" t="s">
        <v>1549</v>
      </c>
      <c r="B49" s="728"/>
      <c r="C49" s="728"/>
      <c r="D49" s="728"/>
      <c r="E49" s="728"/>
      <c r="F49" s="728"/>
      <c r="G49" s="728"/>
      <c r="H49" s="728"/>
      <c r="I49" s="728"/>
      <c r="J49" s="728"/>
      <c r="K49" s="728"/>
    </row>
    <row r="50" spans="1:11" ht="18.75">
      <c r="A50" s="556"/>
      <c r="B50" s="556"/>
      <c r="C50" s="556"/>
      <c r="D50" s="556"/>
      <c r="E50" s="556"/>
      <c r="F50" s="556"/>
      <c r="G50" s="556"/>
      <c r="H50" s="556"/>
      <c r="I50" s="556"/>
      <c r="J50" s="556"/>
      <c r="K50" s="556"/>
    </row>
    <row r="51" spans="1:12" ht="18.75">
      <c r="A51" s="298"/>
      <c r="B51" s="331"/>
      <c r="C51" s="331"/>
      <c r="D51" s="331"/>
      <c r="E51" s="20"/>
      <c r="F51" s="50"/>
      <c r="G51" s="50"/>
      <c r="H51" s="50"/>
      <c r="I51" s="50"/>
      <c r="J51" s="50"/>
      <c r="K51" s="331"/>
      <c r="L51" s="20"/>
    </row>
    <row r="52" spans="1:11" ht="18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371" t="s">
        <v>687</v>
      </c>
    </row>
    <row r="53" spans="1:11" ht="21">
      <c r="A53" s="290"/>
      <c r="B53" s="290"/>
      <c r="C53" s="290"/>
      <c r="D53" s="290"/>
      <c r="E53" s="20"/>
      <c r="F53" s="20"/>
      <c r="G53" s="20"/>
      <c r="H53" s="20"/>
      <c r="I53" s="20"/>
      <c r="J53" s="20"/>
      <c r="K53" s="537"/>
    </row>
    <row r="54" spans="1:11" ht="18.75">
      <c r="A54" s="788" t="s">
        <v>514</v>
      </c>
      <c r="B54" s="788"/>
      <c r="C54" s="788"/>
      <c r="D54" s="788"/>
      <c r="E54" s="788"/>
      <c r="F54" s="788"/>
      <c r="G54" s="788"/>
      <c r="H54" s="788"/>
      <c r="I54" s="788"/>
      <c r="J54" s="788"/>
      <c r="K54" s="788"/>
    </row>
    <row r="55" spans="1:11" ht="18.75">
      <c r="A55" s="788" t="s">
        <v>1143</v>
      </c>
      <c r="B55" s="788"/>
      <c r="C55" s="788"/>
      <c r="D55" s="788"/>
      <c r="E55" s="788"/>
      <c r="F55" s="788"/>
      <c r="G55" s="788"/>
      <c r="H55" s="788"/>
      <c r="I55" s="788"/>
      <c r="J55" s="788"/>
      <c r="K55" s="788"/>
    </row>
    <row r="56" spans="1:11" ht="18.75">
      <c r="A56" s="788" t="s">
        <v>223</v>
      </c>
      <c r="B56" s="788"/>
      <c r="C56" s="788"/>
      <c r="D56" s="788"/>
      <c r="E56" s="788"/>
      <c r="F56" s="788"/>
      <c r="G56" s="788"/>
      <c r="H56" s="788"/>
      <c r="I56" s="788"/>
      <c r="J56" s="788"/>
      <c r="K56" s="788"/>
    </row>
    <row r="57" spans="1:11" ht="18.75">
      <c r="A57" s="446"/>
      <c r="B57" s="446"/>
      <c r="C57" s="446"/>
      <c r="D57" s="446"/>
      <c r="E57" s="446"/>
      <c r="F57" s="446"/>
      <c r="G57" s="446"/>
      <c r="H57" s="446"/>
      <c r="I57" s="513"/>
      <c r="J57" s="446"/>
      <c r="K57" s="538"/>
    </row>
    <row r="58" spans="1:11" s="20" customFormat="1" ht="18.75">
      <c r="A58" s="779" t="s">
        <v>0</v>
      </c>
      <c r="B58" s="779" t="s">
        <v>776</v>
      </c>
      <c r="C58" s="779" t="s">
        <v>809</v>
      </c>
      <c r="D58" s="779" t="s">
        <v>812</v>
      </c>
      <c r="E58" s="800" t="s">
        <v>1170</v>
      </c>
      <c r="F58" s="782" t="s">
        <v>329</v>
      </c>
      <c r="G58" s="783"/>
      <c r="H58" s="783"/>
      <c r="I58" s="783"/>
      <c r="J58" s="784"/>
      <c r="K58" s="794" t="s">
        <v>473</v>
      </c>
    </row>
    <row r="59" spans="1:11" s="20" customFormat="1" ht="18.75">
      <c r="A59" s="780"/>
      <c r="B59" s="868"/>
      <c r="C59" s="868"/>
      <c r="D59" s="868"/>
      <c r="E59" s="801"/>
      <c r="F59" s="70">
        <v>2561</v>
      </c>
      <c r="G59" s="67">
        <v>2562</v>
      </c>
      <c r="H59" s="67">
        <v>2563</v>
      </c>
      <c r="I59" s="71">
        <v>2564</v>
      </c>
      <c r="J59" s="71">
        <v>2565</v>
      </c>
      <c r="K59" s="795"/>
    </row>
    <row r="60" spans="1:11" s="20" customFormat="1" ht="18.75">
      <c r="A60" s="781"/>
      <c r="B60" s="869"/>
      <c r="C60" s="869"/>
      <c r="D60" s="869"/>
      <c r="E60" s="802"/>
      <c r="F60" s="74" t="s">
        <v>8</v>
      </c>
      <c r="G60" s="75" t="s">
        <v>8</v>
      </c>
      <c r="H60" s="75" t="s">
        <v>8</v>
      </c>
      <c r="I60" s="76" t="s">
        <v>8</v>
      </c>
      <c r="J60" s="76" t="s">
        <v>8</v>
      </c>
      <c r="K60" s="796"/>
    </row>
    <row r="61" spans="1:12" ht="18.75">
      <c r="A61" s="150">
        <v>12</v>
      </c>
      <c r="B61" s="150" t="s">
        <v>279</v>
      </c>
      <c r="C61" s="150" t="s">
        <v>811</v>
      </c>
      <c r="D61" s="26" t="s">
        <v>811</v>
      </c>
      <c r="E61" s="58" t="s">
        <v>1189</v>
      </c>
      <c r="F61" s="133">
        <v>30000</v>
      </c>
      <c r="G61" s="133">
        <v>30000</v>
      </c>
      <c r="H61" s="133">
        <v>30000</v>
      </c>
      <c r="I61" s="133">
        <v>30000</v>
      </c>
      <c r="J61" s="133">
        <v>30000</v>
      </c>
      <c r="K61" s="150" t="s">
        <v>319</v>
      </c>
      <c r="L61" s="21"/>
    </row>
    <row r="62" spans="1:12" ht="18.75">
      <c r="A62" s="152"/>
      <c r="B62" s="152"/>
      <c r="C62" s="380"/>
      <c r="D62" s="380" t="s">
        <v>815</v>
      </c>
      <c r="E62" s="12"/>
      <c r="F62" s="81"/>
      <c r="G62" s="81"/>
      <c r="H62" s="81"/>
      <c r="I62" s="81"/>
      <c r="J62" s="81"/>
      <c r="K62" s="152"/>
      <c r="L62" s="21"/>
    </row>
    <row r="63" spans="1:12" ht="18.75">
      <c r="A63" s="150">
        <v>13</v>
      </c>
      <c r="B63" s="150" t="s">
        <v>279</v>
      </c>
      <c r="C63" s="150" t="s">
        <v>811</v>
      </c>
      <c r="D63" s="26" t="s">
        <v>811</v>
      </c>
      <c r="E63" s="58" t="s">
        <v>574</v>
      </c>
      <c r="F63" s="80">
        <v>15000</v>
      </c>
      <c r="G63" s="80">
        <v>15000</v>
      </c>
      <c r="H63" s="80">
        <v>15000</v>
      </c>
      <c r="I63" s="80">
        <v>15000</v>
      </c>
      <c r="J63" s="80">
        <v>15000</v>
      </c>
      <c r="K63" s="150" t="s">
        <v>319</v>
      </c>
      <c r="L63" s="21"/>
    </row>
    <row r="64" spans="1:12" ht="16.5" customHeight="1">
      <c r="A64" s="152"/>
      <c r="B64" s="152"/>
      <c r="C64" s="380"/>
      <c r="D64" s="380" t="s">
        <v>815</v>
      </c>
      <c r="E64" s="12" t="s">
        <v>1190</v>
      </c>
      <c r="F64" s="81"/>
      <c r="G64" s="81"/>
      <c r="H64" s="81"/>
      <c r="I64" s="81"/>
      <c r="J64" s="81"/>
      <c r="K64" s="151"/>
      <c r="L64" s="21"/>
    </row>
    <row r="65" spans="1:12" s="94" customFormat="1" ht="18.75">
      <c r="A65" s="110">
        <v>14</v>
      </c>
      <c r="B65" s="110" t="s">
        <v>279</v>
      </c>
      <c r="C65" s="110" t="s">
        <v>811</v>
      </c>
      <c r="D65" s="705" t="s">
        <v>811</v>
      </c>
      <c r="E65" s="254" t="s">
        <v>1192</v>
      </c>
      <c r="F65" s="235">
        <v>20000</v>
      </c>
      <c r="G65" s="235">
        <v>20000</v>
      </c>
      <c r="H65" s="235">
        <v>20000</v>
      </c>
      <c r="I65" s="235">
        <v>20000</v>
      </c>
      <c r="J65" s="235">
        <v>20000</v>
      </c>
      <c r="K65" s="110" t="s">
        <v>319</v>
      </c>
      <c r="L65" s="148"/>
    </row>
    <row r="66" spans="1:12" s="94" customFormat="1" ht="18.75">
      <c r="A66" s="115"/>
      <c r="B66" s="115"/>
      <c r="C66" s="706"/>
      <c r="D66" s="674" t="s">
        <v>1128</v>
      </c>
      <c r="E66" s="148"/>
      <c r="F66" s="114"/>
      <c r="G66" s="114"/>
      <c r="H66" s="114"/>
      <c r="I66" s="114"/>
      <c r="J66" s="114"/>
      <c r="K66" s="115"/>
      <c r="L66" s="148"/>
    </row>
    <row r="67" spans="1:12" s="94" customFormat="1" ht="18.75">
      <c r="A67" s="122"/>
      <c r="B67" s="122"/>
      <c r="C67" s="709"/>
      <c r="D67" s="709" t="s">
        <v>1129</v>
      </c>
      <c r="E67" s="123"/>
      <c r="F67" s="126"/>
      <c r="G67" s="126"/>
      <c r="H67" s="126"/>
      <c r="I67" s="126"/>
      <c r="J67" s="126"/>
      <c r="K67" s="122"/>
      <c r="L67" s="100"/>
    </row>
    <row r="68" spans="1:12" s="94" customFormat="1" ht="18.75">
      <c r="A68" s="110">
        <v>15</v>
      </c>
      <c r="B68" s="110" t="s">
        <v>279</v>
      </c>
      <c r="C68" s="110" t="s">
        <v>811</v>
      </c>
      <c r="D68" s="705" t="s">
        <v>811</v>
      </c>
      <c r="E68" s="254" t="s">
        <v>1213</v>
      </c>
      <c r="F68" s="112">
        <v>40000</v>
      </c>
      <c r="G68" s="112">
        <v>40000</v>
      </c>
      <c r="H68" s="112">
        <v>40000</v>
      </c>
      <c r="I68" s="112">
        <v>40000</v>
      </c>
      <c r="J68" s="112">
        <v>40000</v>
      </c>
      <c r="K68" s="110" t="s">
        <v>319</v>
      </c>
      <c r="L68" s="148"/>
    </row>
    <row r="69" spans="1:12" s="94" customFormat="1" ht="18.75">
      <c r="A69" s="122"/>
      <c r="B69" s="122"/>
      <c r="C69" s="709"/>
      <c r="D69" s="122" t="s">
        <v>1214</v>
      </c>
      <c r="E69" s="251"/>
      <c r="F69" s="697"/>
      <c r="G69" s="697"/>
      <c r="H69" s="697"/>
      <c r="I69" s="697"/>
      <c r="J69" s="697"/>
      <c r="K69" s="122"/>
      <c r="L69" s="148"/>
    </row>
    <row r="70" spans="1:12" s="94" customFormat="1" ht="18.75">
      <c r="A70" s="110">
        <v>16</v>
      </c>
      <c r="B70" s="110" t="s">
        <v>279</v>
      </c>
      <c r="C70" s="110" t="s">
        <v>811</v>
      </c>
      <c r="D70" s="705" t="s">
        <v>811</v>
      </c>
      <c r="E70" s="254" t="s">
        <v>1193</v>
      </c>
      <c r="F70" s="235">
        <v>50000</v>
      </c>
      <c r="G70" s="235">
        <v>50000</v>
      </c>
      <c r="H70" s="235">
        <v>50000</v>
      </c>
      <c r="I70" s="235">
        <v>50000</v>
      </c>
      <c r="J70" s="235">
        <v>50000</v>
      </c>
      <c r="K70" s="110" t="s">
        <v>319</v>
      </c>
      <c r="L70" s="100"/>
    </row>
    <row r="71" spans="1:12" s="94" customFormat="1" ht="18.75">
      <c r="A71" s="115"/>
      <c r="B71" s="115"/>
      <c r="C71" s="706"/>
      <c r="D71" s="674" t="s">
        <v>1130</v>
      </c>
      <c r="E71" s="148"/>
      <c r="F71" s="114"/>
      <c r="G71" s="114"/>
      <c r="H71" s="114"/>
      <c r="I71" s="114"/>
      <c r="J71" s="114"/>
      <c r="K71" s="115"/>
      <c r="L71" s="100"/>
    </row>
    <row r="72" spans="1:12" s="94" customFormat="1" ht="18.75">
      <c r="A72" s="122"/>
      <c r="B72" s="122"/>
      <c r="C72" s="709"/>
      <c r="D72" s="709" t="s">
        <v>1131</v>
      </c>
      <c r="E72" s="123"/>
      <c r="F72" s="126"/>
      <c r="G72" s="126"/>
      <c r="H72" s="126"/>
      <c r="I72" s="126"/>
      <c r="J72" s="126"/>
      <c r="K72" s="122"/>
      <c r="L72" s="100"/>
    </row>
    <row r="73" spans="1:12" s="91" customFormat="1" ht="18.75">
      <c r="A73" s="556"/>
      <c r="B73" s="556"/>
      <c r="C73" s="556"/>
      <c r="D73" s="556"/>
      <c r="E73" s="88"/>
      <c r="F73" s="459"/>
      <c r="G73" s="459"/>
      <c r="H73" s="459"/>
      <c r="I73" s="459"/>
      <c r="J73" s="459"/>
      <c r="K73" s="556"/>
      <c r="L73" s="88"/>
    </row>
    <row r="74" spans="1:12" s="91" customFormat="1" ht="18.75">
      <c r="A74" s="556"/>
      <c r="B74" s="556"/>
      <c r="C74" s="556"/>
      <c r="D74" s="556"/>
      <c r="E74" s="88"/>
      <c r="F74" s="459"/>
      <c r="G74" s="459"/>
      <c r="H74" s="459"/>
      <c r="I74" s="459"/>
      <c r="J74" s="459"/>
      <c r="K74" s="556"/>
      <c r="L74" s="88"/>
    </row>
    <row r="75" spans="1:12" s="91" customFormat="1" ht="18.75">
      <c r="A75" s="556"/>
      <c r="B75" s="556"/>
      <c r="C75" s="556"/>
      <c r="D75" s="556"/>
      <c r="E75" s="88"/>
      <c r="F75" s="459"/>
      <c r="G75" s="459"/>
      <c r="H75" s="459"/>
      <c r="I75" s="459"/>
      <c r="J75" s="459"/>
      <c r="K75" s="556"/>
      <c r="L75" s="88"/>
    </row>
    <row r="76" spans="1:12" s="91" customFormat="1" ht="18.75">
      <c r="A76" s="556"/>
      <c r="B76" s="556"/>
      <c r="C76" s="556"/>
      <c r="D76" s="556"/>
      <c r="E76" s="88"/>
      <c r="F76" s="459"/>
      <c r="G76" s="459"/>
      <c r="H76" s="459"/>
      <c r="I76" s="459"/>
      <c r="J76" s="459"/>
      <c r="K76" s="556"/>
      <c r="L76" s="88"/>
    </row>
    <row r="77" spans="1:12" s="91" customFormat="1" ht="18.75">
      <c r="A77" s="728" t="s">
        <v>1550</v>
      </c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88"/>
    </row>
    <row r="78" spans="1:12" s="91" customFormat="1" ht="18.75">
      <c r="A78" s="556"/>
      <c r="B78" s="556"/>
      <c r="C78" s="556"/>
      <c r="D78" s="556"/>
      <c r="E78" s="88"/>
      <c r="F78" s="459"/>
      <c r="G78" s="459"/>
      <c r="H78" s="459"/>
      <c r="I78" s="459"/>
      <c r="J78" s="459"/>
      <c r="K78" s="556"/>
      <c r="L78" s="88"/>
    </row>
    <row r="79" spans="1:11" s="20" customFormat="1" ht="18.75">
      <c r="A79" s="298"/>
      <c r="B79" s="331"/>
      <c r="C79" s="331"/>
      <c r="D79" s="331"/>
      <c r="F79" s="161">
        <f>SUM(F11+F13+F16+F19+F21+F34+F36+F38+F40+F43+F45+F61+F63+F65+F68+F70)</f>
        <v>607000</v>
      </c>
      <c r="G79" s="161">
        <f>SUM(G11+G13+G16+G19+G21+G34+G36+G38+G40+G43+G45+G61+G63+G65+G68+G70)</f>
        <v>607000</v>
      </c>
      <c r="H79" s="161">
        <f>SUM(H11+H13+H16+H19+H21+H34+H36+H38+H40+H43+H45+H61+H63+H65+H68+H70)</f>
        <v>607000</v>
      </c>
      <c r="I79" s="161">
        <f>SUM(I11+I13+I16+I19+I21+I34+I36+I38+I40+I43+I45+I61+I63+I65+I68+I70)</f>
        <v>607000</v>
      </c>
      <c r="J79" s="161">
        <f>SUM(J11+J13+J16+J19+J21+J34+J36+J38+J40+J43+J45+J61+J63+J65+J68+J70)</f>
        <v>607000</v>
      </c>
      <c r="K79" s="331"/>
    </row>
  </sheetData>
  <sheetProtection/>
  <mergeCells count="33">
    <mergeCell ref="A77:K77"/>
    <mergeCell ref="E8:E10"/>
    <mergeCell ref="B8:B10"/>
    <mergeCell ref="C8:C10"/>
    <mergeCell ref="A24:K24"/>
    <mergeCell ref="A27:K27"/>
    <mergeCell ref="A28:K28"/>
    <mergeCell ref="A29:K29"/>
    <mergeCell ref="A49:K49"/>
    <mergeCell ref="A31:A33"/>
    <mergeCell ref="A4:K4"/>
    <mergeCell ref="A5:K5"/>
    <mergeCell ref="A6:K6"/>
    <mergeCell ref="D8:D10"/>
    <mergeCell ref="F8:J8"/>
    <mergeCell ref="K8:K10"/>
    <mergeCell ref="A8:A10"/>
    <mergeCell ref="E31:E33"/>
    <mergeCell ref="F31:J31"/>
    <mergeCell ref="K31:K33"/>
    <mergeCell ref="B31:B33"/>
    <mergeCell ref="C31:C33"/>
    <mergeCell ref="D31:D33"/>
    <mergeCell ref="A54:K54"/>
    <mergeCell ref="A55:K55"/>
    <mergeCell ref="A56:K56"/>
    <mergeCell ref="A58:A60"/>
    <mergeCell ref="B58:B60"/>
    <mergeCell ref="C58:C60"/>
    <mergeCell ref="D58:D60"/>
    <mergeCell ref="E58:E60"/>
    <mergeCell ref="F58:J58"/>
    <mergeCell ref="K58:K6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L53"/>
  <sheetViews>
    <sheetView view="pageBreakPreview" zoomScaleSheetLayoutView="100" zoomScalePageLayoutView="0" workbookViewId="0" topLeftCell="A4">
      <selection activeCell="A25" sqref="A25:K25"/>
    </sheetView>
  </sheetViews>
  <sheetFormatPr defaultColWidth="9.140625" defaultRowHeight="15"/>
  <cols>
    <col min="1" max="1" width="3.8515625" style="2" customWidth="1"/>
    <col min="2" max="2" width="13.421875" style="2" customWidth="1"/>
    <col min="3" max="3" width="9.57421875" style="2" customWidth="1"/>
    <col min="4" max="4" width="10.140625" style="2" customWidth="1"/>
    <col min="5" max="5" width="25.7109375" style="2" customWidth="1"/>
    <col min="6" max="6" width="10.421875" style="2" customWidth="1"/>
    <col min="7" max="7" width="10.140625" style="2" customWidth="1"/>
    <col min="8" max="8" width="10.57421875" style="2" customWidth="1"/>
    <col min="9" max="10" width="10.140625" style="2" customWidth="1"/>
    <col min="11" max="11" width="11.57421875" style="2" customWidth="1"/>
    <col min="12" max="15" width="0" style="2" hidden="1" customWidth="1"/>
    <col min="16" max="16384" width="9.00390625" style="2" customWidth="1"/>
  </cols>
  <sheetData>
    <row r="1" spans="1:11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371" t="s">
        <v>687</v>
      </c>
    </row>
    <row r="2" spans="1:11" ht="21">
      <c r="A2" s="290"/>
      <c r="B2" s="290"/>
      <c r="C2" s="290"/>
      <c r="D2" s="290"/>
      <c r="E2" s="20"/>
      <c r="F2" s="20"/>
      <c r="G2" s="20"/>
      <c r="H2" s="20"/>
      <c r="I2" s="20"/>
      <c r="J2" s="20"/>
      <c r="K2" s="444"/>
    </row>
    <row r="3" spans="1:11" ht="18.75">
      <c r="A3" s="788" t="s">
        <v>514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8.75">
      <c r="A4" s="788" t="s">
        <v>512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446"/>
      <c r="B6" s="446"/>
      <c r="C6" s="446"/>
      <c r="D6" s="446"/>
      <c r="E6" s="446"/>
      <c r="F6" s="446"/>
      <c r="G6" s="446"/>
      <c r="H6" s="446"/>
      <c r="I6" s="515"/>
      <c r="J6" s="446"/>
      <c r="K6" s="446"/>
    </row>
    <row r="7" spans="1:11" s="20" customFormat="1" ht="18.75" customHeight="1">
      <c r="A7" s="779" t="s">
        <v>0</v>
      </c>
      <c r="B7" s="779" t="s">
        <v>776</v>
      </c>
      <c r="C7" s="779" t="s">
        <v>809</v>
      </c>
      <c r="D7" s="779" t="s">
        <v>812</v>
      </c>
      <c r="E7" s="800" t="s">
        <v>1170</v>
      </c>
      <c r="F7" s="782" t="s">
        <v>329</v>
      </c>
      <c r="G7" s="783"/>
      <c r="H7" s="783"/>
      <c r="I7" s="783"/>
      <c r="J7" s="784"/>
      <c r="K7" s="794" t="s">
        <v>473</v>
      </c>
    </row>
    <row r="8" spans="1:11" s="20" customFormat="1" ht="18.75">
      <c r="A8" s="780"/>
      <c r="B8" s="868"/>
      <c r="C8" s="868"/>
      <c r="D8" s="868"/>
      <c r="E8" s="801"/>
      <c r="F8" s="70">
        <v>2561</v>
      </c>
      <c r="G8" s="67">
        <v>2562</v>
      </c>
      <c r="H8" s="67">
        <v>2563</v>
      </c>
      <c r="I8" s="71">
        <v>2564</v>
      </c>
      <c r="J8" s="71">
        <v>2565</v>
      </c>
      <c r="K8" s="795"/>
    </row>
    <row r="9" spans="1:11" s="20" customFormat="1" ht="18.75">
      <c r="A9" s="781"/>
      <c r="B9" s="869"/>
      <c r="C9" s="869"/>
      <c r="D9" s="869"/>
      <c r="E9" s="802"/>
      <c r="F9" s="74" t="s">
        <v>8</v>
      </c>
      <c r="G9" s="75" t="s">
        <v>8</v>
      </c>
      <c r="H9" s="75" t="s">
        <v>8</v>
      </c>
      <c r="I9" s="76" t="s">
        <v>8</v>
      </c>
      <c r="J9" s="76" t="s">
        <v>8</v>
      </c>
      <c r="K9" s="796"/>
    </row>
    <row r="10" spans="1:12" ht="18.75">
      <c r="A10" s="150">
        <v>1</v>
      </c>
      <c r="B10" s="150" t="s">
        <v>1076</v>
      </c>
      <c r="C10" s="150" t="s">
        <v>811</v>
      </c>
      <c r="D10" s="26" t="s">
        <v>811</v>
      </c>
      <c r="E10" s="58" t="s">
        <v>573</v>
      </c>
      <c r="F10" s="133">
        <v>50000</v>
      </c>
      <c r="G10" s="133">
        <v>50000</v>
      </c>
      <c r="H10" s="133">
        <v>50000</v>
      </c>
      <c r="I10" s="133">
        <v>50000</v>
      </c>
      <c r="J10" s="133">
        <v>50000</v>
      </c>
      <c r="K10" s="809" t="s">
        <v>1133</v>
      </c>
      <c r="L10" s="21"/>
    </row>
    <row r="11" spans="1:12" ht="18.75">
      <c r="A11" s="152"/>
      <c r="B11" s="152"/>
      <c r="C11" s="380"/>
      <c r="D11" s="380" t="s">
        <v>815</v>
      </c>
      <c r="E11" s="12" t="s">
        <v>1177</v>
      </c>
      <c r="F11" s="81"/>
      <c r="G11" s="81"/>
      <c r="H11" s="81"/>
      <c r="I11" s="81"/>
      <c r="J11" s="81"/>
      <c r="K11" s="811"/>
      <c r="L11" s="21"/>
    </row>
    <row r="12" spans="1:12" ht="18.75">
      <c r="A12" s="150">
        <v>2</v>
      </c>
      <c r="B12" s="150" t="s">
        <v>1076</v>
      </c>
      <c r="C12" s="150" t="s">
        <v>811</v>
      </c>
      <c r="D12" s="26" t="s">
        <v>811</v>
      </c>
      <c r="E12" s="58" t="s">
        <v>191</v>
      </c>
      <c r="F12" s="133">
        <v>30000</v>
      </c>
      <c r="G12" s="133">
        <v>30000</v>
      </c>
      <c r="H12" s="133">
        <v>30000</v>
      </c>
      <c r="I12" s="133">
        <v>30000</v>
      </c>
      <c r="J12" s="133">
        <v>30000</v>
      </c>
      <c r="K12" s="809" t="s">
        <v>1133</v>
      </c>
      <c r="L12" s="21"/>
    </row>
    <row r="13" spans="1:12" ht="18.75">
      <c r="A13" s="152"/>
      <c r="B13" s="152"/>
      <c r="C13" s="380"/>
      <c r="D13" s="380" t="s">
        <v>815</v>
      </c>
      <c r="E13" s="12" t="s">
        <v>857</v>
      </c>
      <c r="F13" s="81"/>
      <c r="G13" s="81"/>
      <c r="H13" s="81"/>
      <c r="I13" s="81"/>
      <c r="J13" s="81"/>
      <c r="K13" s="811"/>
      <c r="L13" s="21"/>
    </row>
    <row r="14" spans="1:12" ht="18.75">
      <c r="A14" s="150">
        <v>3</v>
      </c>
      <c r="B14" s="150" t="s">
        <v>1076</v>
      </c>
      <c r="C14" s="150" t="s">
        <v>811</v>
      </c>
      <c r="D14" s="26" t="s">
        <v>811</v>
      </c>
      <c r="E14" s="58" t="s">
        <v>574</v>
      </c>
      <c r="F14" s="80">
        <v>25000</v>
      </c>
      <c r="G14" s="80">
        <v>25000</v>
      </c>
      <c r="H14" s="80">
        <v>25000</v>
      </c>
      <c r="I14" s="80">
        <v>25000</v>
      </c>
      <c r="J14" s="80">
        <v>25000</v>
      </c>
      <c r="K14" s="809" t="s">
        <v>1133</v>
      </c>
      <c r="L14" s="21"/>
    </row>
    <row r="15" spans="1:12" ht="16.5" customHeight="1">
      <c r="A15" s="152"/>
      <c r="B15" s="152"/>
      <c r="C15" s="380"/>
      <c r="D15" s="380" t="s">
        <v>815</v>
      </c>
      <c r="E15" s="12" t="s">
        <v>1175</v>
      </c>
      <c r="F15" s="81"/>
      <c r="G15" s="81"/>
      <c r="H15" s="81"/>
      <c r="I15" s="81"/>
      <c r="J15" s="81"/>
      <c r="K15" s="811"/>
      <c r="L15" s="21"/>
    </row>
    <row r="16" spans="1:12" ht="18.75">
      <c r="A16" s="150">
        <v>4</v>
      </c>
      <c r="B16" s="150" t="s">
        <v>1076</v>
      </c>
      <c r="C16" s="150" t="s">
        <v>811</v>
      </c>
      <c r="D16" s="84" t="s">
        <v>811</v>
      </c>
      <c r="E16" s="53" t="s">
        <v>309</v>
      </c>
      <c r="F16" s="15">
        <v>20000</v>
      </c>
      <c r="G16" s="15">
        <v>20000</v>
      </c>
      <c r="H16" s="15">
        <v>20000</v>
      </c>
      <c r="I16" s="15">
        <v>20000</v>
      </c>
      <c r="J16" s="15">
        <v>20000</v>
      </c>
      <c r="K16" s="809" t="s">
        <v>1133</v>
      </c>
      <c r="L16" s="21"/>
    </row>
    <row r="17" spans="1:12" ht="18.75">
      <c r="A17" s="151"/>
      <c r="B17" s="151"/>
      <c r="C17" s="8"/>
      <c r="D17" s="7" t="s">
        <v>814</v>
      </c>
      <c r="E17" s="21" t="s">
        <v>858</v>
      </c>
      <c r="F17" s="18"/>
      <c r="G17" s="18"/>
      <c r="H17" s="18"/>
      <c r="I17" s="18"/>
      <c r="J17" s="18"/>
      <c r="K17" s="811"/>
      <c r="L17" s="21"/>
    </row>
    <row r="18" spans="1:12" s="94" customFormat="1" ht="18.75">
      <c r="A18" s="110">
        <v>5</v>
      </c>
      <c r="B18" s="110" t="s">
        <v>1076</v>
      </c>
      <c r="C18" s="110" t="s">
        <v>811</v>
      </c>
      <c r="D18" s="708" t="s">
        <v>811</v>
      </c>
      <c r="E18" s="146" t="s">
        <v>1132</v>
      </c>
      <c r="F18" s="112">
        <v>15000</v>
      </c>
      <c r="G18" s="112">
        <v>15000</v>
      </c>
      <c r="H18" s="112">
        <v>15000</v>
      </c>
      <c r="I18" s="112">
        <v>15000</v>
      </c>
      <c r="J18" s="112">
        <v>15000</v>
      </c>
      <c r="K18" s="806" t="s">
        <v>1133</v>
      </c>
      <c r="L18" s="148"/>
    </row>
    <row r="19" spans="1:12" s="94" customFormat="1" ht="18.75">
      <c r="A19" s="122"/>
      <c r="B19" s="122"/>
      <c r="C19" s="709"/>
      <c r="D19" s="709" t="s">
        <v>814</v>
      </c>
      <c r="E19" s="123" t="s">
        <v>1178</v>
      </c>
      <c r="F19" s="697"/>
      <c r="G19" s="697"/>
      <c r="H19" s="697"/>
      <c r="I19" s="697"/>
      <c r="J19" s="697"/>
      <c r="K19" s="808"/>
      <c r="L19" s="148"/>
    </row>
    <row r="20" spans="1:12" ht="18.75">
      <c r="A20" s="20"/>
      <c r="B20" s="331"/>
      <c r="C20" s="331"/>
      <c r="D20" s="331"/>
      <c r="E20" s="20"/>
      <c r="F20" s="20"/>
      <c r="G20" s="20"/>
      <c r="H20" s="20"/>
      <c r="I20" s="20"/>
      <c r="J20" s="20"/>
      <c r="K20" s="20"/>
      <c r="L20" s="20"/>
    </row>
    <row r="21" spans="1:12" ht="18.75">
      <c r="A21" s="20"/>
      <c r="B21" s="331"/>
      <c r="C21" s="331"/>
      <c r="D21" s="331"/>
      <c r="E21" s="20"/>
      <c r="F21" s="20"/>
      <c r="G21" s="20"/>
      <c r="H21" s="20"/>
      <c r="I21" s="20"/>
      <c r="J21" s="20"/>
      <c r="K21" s="20"/>
      <c r="L21" s="20"/>
    </row>
    <row r="22" spans="1:12" ht="18.75">
      <c r="A22" s="20"/>
      <c r="B22" s="331"/>
      <c r="C22" s="331"/>
      <c r="D22" s="331"/>
      <c r="E22" s="20"/>
      <c r="F22" s="20"/>
      <c r="G22" s="20"/>
      <c r="H22" s="20"/>
      <c r="I22" s="20"/>
      <c r="J22" s="20"/>
      <c r="K22" s="20"/>
      <c r="L22" s="20"/>
    </row>
    <row r="23" spans="1:12" ht="18.75">
      <c r="A23" s="20"/>
      <c r="B23" s="331"/>
      <c r="C23" s="331"/>
      <c r="D23" s="331"/>
      <c r="E23" s="20"/>
      <c r="F23" s="20"/>
      <c r="G23" s="20"/>
      <c r="H23" s="20"/>
      <c r="I23" s="20"/>
      <c r="J23" s="20"/>
      <c r="K23" s="20"/>
      <c r="L23" s="20"/>
    </row>
    <row r="24" spans="1:12" ht="18.75">
      <c r="A24" s="20"/>
      <c r="B24" s="331"/>
      <c r="C24" s="331"/>
      <c r="D24" s="331"/>
      <c r="E24" s="20"/>
      <c r="F24" s="20"/>
      <c r="G24" s="20"/>
      <c r="H24" s="20"/>
      <c r="I24" s="20"/>
      <c r="J24" s="20"/>
      <c r="K24" s="20"/>
      <c r="L24" s="20"/>
    </row>
    <row r="25" spans="1:12" ht="18.75">
      <c r="A25" s="728" t="s">
        <v>1551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20"/>
    </row>
    <row r="26" spans="1:12" ht="18.75">
      <c r="A26" s="20"/>
      <c r="B26" s="331"/>
      <c r="C26" s="331"/>
      <c r="D26" s="331"/>
      <c r="E26" s="20"/>
      <c r="F26" s="20"/>
      <c r="G26" s="20"/>
      <c r="H26" s="20"/>
      <c r="I26" s="20"/>
      <c r="J26" s="20"/>
      <c r="K26" s="20"/>
      <c r="L26" s="20"/>
    </row>
    <row r="27" spans="1:12" ht="18.75">
      <c r="A27" s="20"/>
      <c r="B27" s="331"/>
      <c r="C27" s="331"/>
      <c r="D27" s="331"/>
      <c r="E27" s="20"/>
      <c r="F27" s="20"/>
      <c r="G27" s="20"/>
      <c r="H27" s="20"/>
      <c r="I27" s="20"/>
      <c r="J27" s="20"/>
      <c r="K27" s="20"/>
      <c r="L27" s="20"/>
    </row>
    <row r="28" spans="1:11" ht="18.75">
      <c r="A28" s="20"/>
      <c r="B28" s="331"/>
      <c r="C28" s="331"/>
      <c r="D28" s="331"/>
      <c r="E28" s="20"/>
      <c r="F28" s="20"/>
      <c r="G28" s="20"/>
      <c r="H28" s="20"/>
      <c r="I28" s="20"/>
      <c r="J28" s="20"/>
      <c r="K28" s="20"/>
    </row>
    <row r="29" spans="1:12" ht="18.75">
      <c r="A29" s="20"/>
      <c r="B29" s="331"/>
      <c r="C29" s="331"/>
      <c r="D29" s="331"/>
      <c r="E29" s="20"/>
      <c r="F29" s="161">
        <f>SUM(F10+F12+F14+F16+F18)</f>
        <v>140000</v>
      </c>
      <c r="G29" s="161">
        <f>SUM(F10+F12+F14+F16+F18)</f>
        <v>140000</v>
      </c>
      <c r="H29" s="161">
        <f>SUM(G10+G12+G14+G16+G18)</f>
        <v>140000</v>
      </c>
      <c r="I29" s="161">
        <f>SUM(H10+H12+H14+H16+H18)</f>
        <v>140000</v>
      </c>
      <c r="J29" s="161">
        <f>SUM(I10+I12+I14+I16+I18)</f>
        <v>140000</v>
      </c>
      <c r="K29" s="20"/>
      <c r="L29" s="20"/>
    </row>
    <row r="30" spans="2:4" ht="18.75">
      <c r="B30" s="20"/>
      <c r="C30" s="20"/>
      <c r="D30" s="20"/>
    </row>
    <row r="31" spans="2:4" ht="18.75">
      <c r="B31" s="447"/>
      <c r="C31" s="447"/>
      <c r="D31" s="447"/>
    </row>
    <row r="32" spans="2:4" ht="18.75">
      <c r="B32" s="331"/>
      <c r="C32" s="331"/>
      <c r="D32" s="331"/>
    </row>
    <row r="33" spans="2:4" ht="18.75">
      <c r="B33" s="331"/>
      <c r="C33" s="331"/>
      <c r="D33" s="331"/>
    </row>
    <row r="34" spans="2:4" ht="18.75">
      <c r="B34" s="331"/>
      <c r="C34" s="331"/>
      <c r="D34" s="331"/>
    </row>
    <row r="35" spans="2:4" ht="18.75">
      <c r="B35" s="331"/>
      <c r="C35" s="331"/>
      <c r="D35" s="331"/>
    </row>
    <row r="36" spans="2:4" ht="18.75">
      <c r="B36" s="331"/>
      <c r="C36" s="331"/>
      <c r="D36" s="331"/>
    </row>
    <row r="37" spans="2:4" ht="18.75">
      <c r="B37" s="331"/>
      <c r="C37" s="331"/>
      <c r="D37" s="331"/>
    </row>
    <row r="38" spans="2:4" ht="18.75">
      <c r="B38" s="331"/>
      <c r="C38" s="331"/>
      <c r="D38" s="331"/>
    </row>
    <row r="39" spans="2:4" ht="18.75">
      <c r="B39" s="331"/>
      <c r="C39" s="331"/>
      <c r="D39" s="331"/>
    </row>
    <row r="40" spans="2:4" ht="18.75">
      <c r="B40" s="331"/>
      <c r="C40" s="331"/>
      <c r="D40" s="331"/>
    </row>
    <row r="41" spans="2:4" ht="18.75">
      <c r="B41" s="331"/>
      <c r="C41" s="331"/>
      <c r="D41" s="331"/>
    </row>
    <row r="42" spans="2:4" ht="18.75">
      <c r="B42" s="331"/>
      <c r="C42" s="331"/>
      <c r="D42" s="331"/>
    </row>
    <row r="43" spans="2:4" ht="18.75">
      <c r="B43" s="331"/>
      <c r="C43" s="331"/>
      <c r="D43" s="331"/>
    </row>
    <row r="44" spans="2:4" ht="18.75">
      <c r="B44" s="331"/>
      <c r="C44" s="331"/>
      <c r="D44" s="331"/>
    </row>
    <row r="45" spans="2:4" ht="18.75">
      <c r="B45" s="331"/>
      <c r="C45" s="331"/>
      <c r="D45" s="331"/>
    </row>
    <row r="46" spans="2:4" ht="18.75">
      <c r="B46" s="331"/>
      <c r="C46" s="331"/>
      <c r="D46" s="331"/>
    </row>
    <row r="47" spans="2:4" ht="18.75">
      <c r="B47" s="331"/>
      <c r="C47" s="331"/>
      <c r="D47" s="331"/>
    </row>
    <row r="48" spans="2:4" ht="18.75">
      <c r="B48" s="331"/>
      <c r="C48" s="331"/>
      <c r="D48" s="331"/>
    </row>
    <row r="49" spans="2:4" ht="18.75">
      <c r="B49" s="331"/>
      <c r="C49" s="331"/>
      <c r="D49" s="331"/>
    </row>
    <row r="50" spans="2:4" ht="18.75">
      <c r="B50" s="331"/>
      <c r="C50" s="331"/>
      <c r="D50" s="331"/>
    </row>
    <row r="51" spans="2:4" ht="18.75">
      <c r="B51" s="331"/>
      <c r="C51" s="331"/>
      <c r="D51" s="331"/>
    </row>
    <row r="52" spans="2:4" ht="18.75">
      <c r="B52" s="331"/>
      <c r="C52" s="331"/>
      <c r="D52" s="331"/>
    </row>
    <row r="53" spans="2:4" ht="18.75">
      <c r="B53" s="331"/>
      <c r="C53" s="331"/>
      <c r="D53" s="331"/>
    </row>
  </sheetData>
  <sheetProtection/>
  <mergeCells count="16">
    <mergeCell ref="K12:K13"/>
    <mergeCell ref="K14:K15"/>
    <mergeCell ref="K16:K17"/>
    <mergeCell ref="K18:K19"/>
    <mergeCell ref="F7:J7"/>
    <mergeCell ref="K7:K9"/>
    <mergeCell ref="A25:K25"/>
    <mergeCell ref="A3:K3"/>
    <mergeCell ref="A4:K4"/>
    <mergeCell ref="A5:K5"/>
    <mergeCell ref="A7:A9"/>
    <mergeCell ref="B7:B9"/>
    <mergeCell ref="C7:C9"/>
    <mergeCell ref="D7:D9"/>
    <mergeCell ref="E7:E9"/>
    <mergeCell ref="K10:K11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L76"/>
  <sheetViews>
    <sheetView view="pageBreakPreview" zoomScaleSheetLayoutView="100" zoomScalePageLayoutView="0" workbookViewId="0" topLeftCell="A37">
      <selection activeCell="E22" sqref="E22"/>
    </sheetView>
  </sheetViews>
  <sheetFormatPr defaultColWidth="9.140625" defaultRowHeight="15"/>
  <cols>
    <col min="1" max="1" width="3.8515625" style="2" customWidth="1"/>
    <col min="2" max="2" width="13.421875" style="2" customWidth="1"/>
    <col min="3" max="3" width="8.421875" style="2" customWidth="1"/>
    <col min="4" max="4" width="10.8515625" style="2" customWidth="1"/>
    <col min="5" max="5" width="24.140625" style="2" customWidth="1"/>
    <col min="6" max="6" width="10.421875" style="2" customWidth="1"/>
    <col min="7" max="8" width="10.57421875" style="2" customWidth="1"/>
    <col min="9" max="9" width="10.7109375" style="2" customWidth="1"/>
    <col min="10" max="10" width="10.57421875" style="2" customWidth="1"/>
    <col min="11" max="11" width="8.421875" style="2" customWidth="1"/>
    <col min="12" max="15" width="0" style="2" hidden="1" customWidth="1"/>
    <col min="16" max="16384" width="9.00390625" style="2" customWidth="1"/>
  </cols>
  <sheetData>
    <row r="1" spans="1:11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371" t="s">
        <v>687</v>
      </c>
    </row>
    <row r="2" spans="1:11" ht="21">
      <c r="A2" s="290"/>
      <c r="B2" s="290"/>
      <c r="C2" s="290"/>
      <c r="D2" s="290"/>
      <c r="E2" s="20"/>
      <c r="F2" s="20"/>
      <c r="G2" s="20"/>
      <c r="H2" s="20"/>
      <c r="I2" s="20"/>
      <c r="J2" s="20"/>
      <c r="K2" s="514"/>
    </row>
    <row r="3" spans="1:11" ht="18.75">
      <c r="A3" s="788" t="s">
        <v>514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398"/>
      <c r="B6" s="398"/>
      <c r="C6" s="398"/>
      <c r="D6" s="398"/>
      <c r="E6" s="398"/>
      <c r="F6" s="398"/>
      <c r="G6" s="398"/>
      <c r="H6" s="398"/>
      <c r="I6" s="513"/>
      <c r="J6" s="398"/>
      <c r="K6" s="515"/>
    </row>
    <row r="7" spans="1:11" s="20" customFormat="1" ht="18.75" customHeight="1">
      <c r="A7" s="779" t="s">
        <v>0</v>
      </c>
      <c r="B7" s="779" t="s">
        <v>776</v>
      </c>
      <c r="C7" s="779" t="s">
        <v>809</v>
      </c>
      <c r="D7" s="779" t="s">
        <v>812</v>
      </c>
      <c r="E7" s="800" t="s">
        <v>1170</v>
      </c>
      <c r="F7" s="782" t="s">
        <v>329</v>
      </c>
      <c r="G7" s="783"/>
      <c r="H7" s="783"/>
      <c r="I7" s="783"/>
      <c r="J7" s="784"/>
      <c r="K7" s="794" t="s">
        <v>473</v>
      </c>
    </row>
    <row r="8" spans="1:11" s="20" customFormat="1" ht="18.75">
      <c r="A8" s="780"/>
      <c r="B8" s="868"/>
      <c r="C8" s="868"/>
      <c r="D8" s="868"/>
      <c r="E8" s="801"/>
      <c r="F8" s="70">
        <v>2561</v>
      </c>
      <c r="G8" s="67">
        <v>2562</v>
      </c>
      <c r="H8" s="67">
        <v>2563</v>
      </c>
      <c r="I8" s="71">
        <v>2564</v>
      </c>
      <c r="J8" s="71">
        <v>2565</v>
      </c>
      <c r="K8" s="795"/>
    </row>
    <row r="9" spans="1:11" s="20" customFormat="1" ht="18.75">
      <c r="A9" s="781"/>
      <c r="B9" s="869"/>
      <c r="C9" s="869"/>
      <c r="D9" s="869"/>
      <c r="E9" s="802"/>
      <c r="F9" s="74" t="s">
        <v>8</v>
      </c>
      <c r="G9" s="75" t="s">
        <v>8</v>
      </c>
      <c r="H9" s="75" t="s">
        <v>8</v>
      </c>
      <c r="I9" s="76" t="s">
        <v>8</v>
      </c>
      <c r="J9" s="76" t="s">
        <v>8</v>
      </c>
      <c r="K9" s="796"/>
    </row>
    <row r="10" spans="1:12" ht="18.75">
      <c r="A10" s="150">
        <v>1</v>
      </c>
      <c r="B10" s="150" t="s">
        <v>863</v>
      </c>
      <c r="C10" s="150" t="s">
        <v>811</v>
      </c>
      <c r="D10" s="84" t="s">
        <v>811</v>
      </c>
      <c r="E10" s="53" t="s">
        <v>309</v>
      </c>
      <c r="F10" s="15">
        <v>30000</v>
      </c>
      <c r="G10" s="15">
        <v>30000</v>
      </c>
      <c r="H10" s="15">
        <v>30000</v>
      </c>
      <c r="I10" s="15">
        <v>30000</v>
      </c>
      <c r="J10" s="15">
        <v>30000</v>
      </c>
      <c r="K10" s="150" t="s">
        <v>291</v>
      </c>
      <c r="L10" s="21"/>
    </row>
    <row r="11" spans="1:12" ht="18.75">
      <c r="A11" s="152"/>
      <c r="B11" s="152"/>
      <c r="C11" s="380"/>
      <c r="D11" s="318" t="s">
        <v>814</v>
      </c>
      <c r="E11" s="144" t="s">
        <v>858</v>
      </c>
      <c r="F11" s="48"/>
      <c r="G11" s="48"/>
      <c r="H11" s="48"/>
      <c r="I11" s="48"/>
      <c r="J11" s="48"/>
      <c r="K11" s="152"/>
      <c r="L11" s="21"/>
    </row>
    <row r="12" spans="1:11" ht="18.75">
      <c r="A12" s="150">
        <v>2</v>
      </c>
      <c r="B12" s="150" t="s">
        <v>863</v>
      </c>
      <c r="C12" s="150" t="s">
        <v>811</v>
      </c>
      <c r="D12" s="150" t="s">
        <v>811</v>
      </c>
      <c r="E12" s="58" t="s">
        <v>1159</v>
      </c>
      <c r="F12" s="133">
        <v>10000</v>
      </c>
      <c r="G12" s="82">
        <v>10000</v>
      </c>
      <c r="H12" s="82">
        <v>10000</v>
      </c>
      <c r="I12" s="82">
        <v>10000</v>
      </c>
      <c r="J12" s="82">
        <v>10000</v>
      </c>
      <c r="K12" s="150" t="s">
        <v>291</v>
      </c>
    </row>
    <row r="13" spans="1:11" ht="18.75">
      <c r="A13" s="152"/>
      <c r="B13" s="152"/>
      <c r="C13" s="152"/>
      <c r="D13" s="152" t="s">
        <v>1345</v>
      </c>
      <c r="E13" s="12" t="s">
        <v>859</v>
      </c>
      <c r="F13" s="48"/>
      <c r="G13" s="48"/>
      <c r="H13" s="48"/>
      <c r="I13" s="48"/>
      <c r="J13" s="152"/>
      <c r="K13" s="10"/>
    </row>
    <row r="14" spans="1:12" ht="18.75">
      <c r="A14" s="150">
        <v>3</v>
      </c>
      <c r="B14" s="150" t="s">
        <v>863</v>
      </c>
      <c r="C14" s="150" t="s">
        <v>811</v>
      </c>
      <c r="D14" s="150" t="s">
        <v>811</v>
      </c>
      <c r="E14" s="58" t="s">
        <v>591</v>
      </c>
      <c r="F14" s="133">
        <v>100000</v>
      </c>
      <c r="G14" s="133">
        <v>100000</v>
      </c>
      <c r="H14" s="133">
        <v>100000</v>
      </c>
      <c r="I14" s="133">
        <v>100000</v>
      </c>
      <c r="J14" s="133">
        <v>100000</v>
      </c>
      <c r="K14" s="150" t="s">
        <v>291</v>
      </c>
      <c r="L14" s="21"/>
    </row>
    <row r="15" spans="1:12" ht="18.75">
      <c r="A15" s="152"/>
      <c r="B15" s="152"/>
      <c r="C15" s="152"/>
      <c r="D15" s="152" t="s">
        <v>814</v>
      </c>
      <c r="E15" s="12" t="s">
        <v>1181</v>
      </c>
      <c r="F15" s="81"/>
      <c r="G15" s="81"/>
      <c r="H15" s="81"/>
      <c r="I15" s="81"/>
      <c r="J15" s="81"/>
      <c r="K15" s="152"/>
      <c r="L15" s="21"/>
    </row>
    <row r="16" spans="1:12" ht="18.75">
      <c r="A16" s="150">
        <v>4</v>
      </c>
      <c r="B16" s="150" t="s">
        <v>863</v>
      </c>
      <c r="C16" s="150" t="s">
        <v>811</v>
      </c>
      <c r="D16" s="84" t="s">
        <v>811</v>
      </c>
      <c r="E16" s="53" t="s">
        <v>309</v>
      </c>
      <c r="F16" s="15">
        <v>20000</v>
      </c>
      <c r="G16" s="15">
        <v>20000</v>
      </c>
      <c r="H16" s="15">
        <v>20000</v>
      </c>
      <c r="I16" s="15">
        <v>20000</v>
      </c>
      <c r="J16" s="15">
        <v>20000</v>
      </c>
      <c r="K16" s="809" t="s">
        <v>291</v>
      </c>
      <c r="L16" s="21"/>
    </row>
    <row r="17" spans="1:12" ht="18.75">
      <c r="A17" s="151"/>
      <c r="B17" s="151"/>
      <c r="C17" s="8"/>
      <c r="D17" s="7" t="s">
        <v>814</v>
      </c>
      <c r="E17" s="21" t="s">
        <v>858</v>
      </c>
      <c r="F17" s="18"/>
      <c r="G17" s="18"/>
      <c r="H17" s="18"/>
      <c r="I17" s="18"/>
      <c r="J17" s="18"/>
      <c r="K17" s="811"/>
      <c r="L17" s="21"/>
    </row>
    <row r="18" spans="1:12" s="94" customFormat="1" ht="18.75" customHeight="1">
      <c r="A18" s="110">
        <v>5</v>
      </c>
      <c r="B18" s="110" t="s">
        <v>863</v>
      </c>
      <c r="C18" s="110" t="s">
        <v>811</v>
      </c>
      <c r="D18" s="708" t="s">
        <v>811</v>
      </c>
      <c r="E18" s="146" t="s">
        <v>1132</v>
      </c>
      <c r="F18" s="112">
        <v>15000</v>
      </c>
      <c r="G18" s="112">
        <v>15000</v>
      </c>
      <c r="H18" s="112">
        <v>15000</v>
      </c>
      <c r="I18" s="112">
        <v>15000</v>
      </c>
      <c r="J18" s="112">
        <v>15000</v>
      </c>
      <c r="K18" s="806" t="s">
        <v>291</v>
      </c>
      <c r="L18" s="148"/>
    </row>
    <row r="19" spans="1:12" s="94" customFormat="1" ht="18.75">
      <c r="A19" s="122"/>
      <c r="B19" s="122"/>
      <c r="C19" s="709"/>
      <c r="D19" s="709" t="s">
        <v>814</v>
      </c>
      <c r="E19" s="123" t="s">
        <v>1178</v>
      </c>
      <c r="F19" s="697"/>
      <c r="G19" s="697"/>
      <c r="H19" s="697"/>
      <c r="I19" s="697"/>
      <c r="J19" s="697"/>
      <c r="K19" s="808"/>
      <c r="L19" s="148"/>
    </row>
    <row r="20" spans="1:12" ht="18.75">
      <c r="A20" s="110">
        <v>6</v>
      </c>
      <c r="B20" s="150" t="s">
        <v>863</v>
      </c>
      <c r="C20" s="150" t="s">
        <v>811</v>
      </c>
      <c r="D20" s="150" t="s">
        <v>811</v>
      </c>
      <c r="E20" s="146" t="s">
        <v>1158</v>
      </c>
      <c r="F20" s="235">
        <v>1000000</v>
      </c>
      <c r="G20" s="147">
        <v>1000000</v>
      </c>
      <c r="H20" s="147">
        <v>1000000</v>
      </c>
      <c r="I20" s="147">
        <v>1000000</v>
      </c>
      <c r="J20" s="147">
        <v>1000000</v>
      </c>
      <c r="K20" s="110" t="s">
        <v>291</v>
      </c>
      <c r="L20" s="20"/>
    </row>
    <row r="21" spans="1:12" ht="18.75">
      <c r="A21" s="122" t="s">
        <v>598</v>
      </c>
      <c r="B21" s="122"/>
      <c r="C21" s="122"/>
      <c r="D21" s="152" t="s">
        <v>832</v>
      </c>
      <c r="E21" s="123" t="s">
        <v>1624</v>
      </c>
      <c r="F21" s="124"/>
      <c r="G21" s="124"/>
      <c r="H21" s="124"/>
      <c r="I21" s="124"/>
      <c r="J21" s="124"/>
      <c r="K21" s="124"/>
      <c r="L21" s="20"/>
    </row>
    <row r="22" spans="1:12" ht="18.75">
      <c r="A22" s="150">
        <v>7</v>
      </c>
      <c r="B22" s="150" t="s">
        <v>863</v>
      </c>
      <c r="C22" s="150" t="s">
        <v>811</v>
      </c>
      <c r="D22" s="150" t="s">
        <v>811</v>
      </c>
      <c r="E22" s="58" t="s">
        <v>879</v>
      </c>
      <c r="F22" s="137">
        <v>20000</v>
      </c>
      <c r="G22" s="137">
        <v>20000</v>
      </c>
      <c r="H22" s="137">
        <v>20000</v>
      </c>
      <c r="I22" s="137">
        <v>20000</v>
      </c>
      <c r="J22" s="137">
        <v>20000</v>
      </c>
      <c r="K22" s="150" t="s">
        <v>291</v>
      </c>
      <c r="L22" s="20"/>
    </row>
    <row r="23" spans="1:12" ht="18.75">
      <c r="A23" s="10"/>
      <c r="B23" s="10"/>
      <c r="C23" s="10"/>
      <c r="D23" s="152" t="s">
        <v>862</v>
      </c>
      <c r="E23" s="12" t="s">
        <v>1173</v>
      </c>
      <c r="F23" s="153"/>
      <c r="G23" s="153"/>
      <c r="H23" s="153"/>
      <c r="I23" s="153"/>
      <c r="J23" s="153"/>
      <c r="K23" s="152"/>
      <c r="L23" s="20"/>
    </row>
    <row r="24" spans="1:10" s="20" customFormat="1" ht="18.75">
      <c r="A24" s="331"/>
      <c r="B24" s="331"/>
      <c r="C24" s="331"/>
      <c r="D24" s="331"/>
      <c r="F24" s="19"/>
      <c r="G24" s="19"/>
      <c r="H24" s="19"/>
      <c r="I24" s="19"/>
      <c r="J24" s="331"/>
    </row>
    <row r="25" spans="1:12" ht="18.75">
      <c r="A25" s="728" t="s">
        <v>1552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20"/>
    </row>
    <row r="26" spans="1:10" s="20" customFormat="1" ht="18.75">
      <c r="A26" s="331"/>
      <c r="B26" s="331"/>
      <c r="C26" s="331"/>
      <c r="D26" s="331"/>
      <c r="F26" s="19"/>
      <c r="G26" s="19"/>
      <c r="H26" s="19"/>
      <c r="I26" s="19"/>
      <c r="J26" s="331"/>
    </row>
    <row r="27" spans="1:11" s="20" customFormat="1" ht="18.75">
      <c r="A27" s="331"/>
      <c r="B27" s="331"/>
      <c r="C27" s="331"/>
      <c r="D27" s="331"/>
      <c r="F27" s="19"/>
      <c r="G27" s="19"/>
      <c r="H27" s="19"/>
      <c r="I27" s="19"/>
      <c r="J27" s="331"/>
      <c r="K27" s="371" t="s">
        <v>687</v>
      </c>
    </row>
    <row r="28" spans="1:10" s="20" customFormat="1" ht="18.75">
      <c r="A28" s="331"/>
      <c r="B28" s="331"/>
      <c r="C28" s="331"/>
      <c r="D28" s="331"/>
      <c r="F28" s="19"/>
      <c r="G28" s="19"/>
      <c r="H28" s="19"/>
      <c r="I28" s="19"/>
      <c r="J28" s="331"/>
    </row>
    <row r="29" spans="1:10" s="20" customFormat="1" ht="18.75">
      <c r="A29" s="331"/>
      <c r="B29" s="331"/>
      <c r="C29" s="331"/>
      <c r="D29" s="331"/>
      <c r="F29" s="19"/>
      <c r="G29" s="19"/>
      <c r="H29" s="19"/>
      <c r="I29" s="19"/>
      <c r="J29" s="331"/>
    </row>
    <row r="30" spans="1:11" s="20" customFormat="1" ht="18.75" customHeight="1">
      <c r="A30" s="779" t="s">
        <v>0</v>
      </c>
      <c r="B30" s="779" t="s">
        <v>776</v>
      </c>
      <c r="C30" s="779" t="s">
        <v>809</v>
      </c>
      <c r="D30" s="779" t="s">
        <v>812</v>
      </c>
      <c r="E30" s="800" t="s">
        <v>1170</v>
      </c>
      <c r="F30" s="782" t="s">
        <v>329</v>
      </c>
      <c r="G30" s="783"/>
      <c r="H30" s="783"/>
      <c r="I30" s="783"/>
      <c r="J30" s="784"/>
      <c r="K30" s="794" t="s">
        <v>473</v>
      </c>
    </row>
    <row r="31" spans="1:11" s="20" customFormat="1" ht="18.75">
      <c r="A31" s="780"/>
      <c r="B31" s="868"/>
      <c r="C31" s="868"/>
      <c r="D31" s="868"/>
      <c r="E31" s="801"/>
      <c r="F31" s="70">
        <v>2561</v>
      </c>
      <c r="G31" s="67">
        <v>2562</v>
      </c>
      <c r="H31" s="67">
        <v>2563</v>
      </c>
      <c r="I31" s="71">
        <v>2564</v>
      </c>
      <c r="J31" s="71">
        <v>2565</v>
      </c>
      <c r="K31" s="795"/>
    </row>
    <row r="32" spans="1:11" s="20" customFormat="1" ht="18.75">
      <c r="A32" s="781"/>
      <c r="B32" s="869"/>
      <c r="C32" s="869"/>
      <c r="D32" s="869"/>
      <c r="E32" s="802"/>
      <c r="F32" s="74" t="s">
        <v>8</v>
      </c>
      <c r="G32" s="75" t="s">
        <v>8</v>
      </c>
      <c r="H32" s="75" t="s">
        <v>8</v>
      </c>
      <c r="I32" s="76" t="s">
        <v>8</v>
      </c>
      <c r="J32" s="76" t="s">
        <v>8</v>
      </c>
      <c r="K32" s="796"/>
    </row>
    <row r="33" spans="1:12" ht="18.75">
      <c r="A33" s="150">
        <v>8</v>
      </c>
      <c r="B33" s="150" t="s">
        <v>863</v>
      </c>
      <c r="C33" s="150" t="s">
        <v>811</v>
      </c>
      <c r="D33" s="26" t="s">
        <v>811</v>
      </c>
      <c r="E33" s="58" t="s">
        <v>191</v>
      </c>
      <c r="F33" s="133">
        <v>30000</v>
      </c>
      <c r="G33" s="133">
        <v>30000</v>
      </c>
      <c r="H33" s="133">
        <v>30000</v>
      </c>
      <c r="I33" s="133">
        <v>30000</v>
      </c>
      <c r="J33" s="133">
        <v>30000</v>
      </c>
      <c r="K33" s="150" t="s">
        <v>291</v>
      </c>
      <c r="L33" s="21"/>
    </row>
    <row r="34" spans="1:12" ht="18.75">
      <c r="A34" s="152"/>
      <c r="B34" s="152"/>
      <c r="C34" s="380"/>
      <c r="D34" s="380" t="s">
        <v>815</v>
      </c>
      <c r="E34" s="12" t="s">
        <v>857</v>
      </c>
      <c r="F34" s="81"/>
      <c r="G34" s="81"/>
      <c r="H34" s="81"/>
      <c r="I34" s="81"/>
      <c r="J34" s="81"/>
      <c r="K34" s="152"/>
      <c r="L34" s="21"/>
    </row>
    <row r="35" spans="1:12" ht="18.75">
      <c r="A35" s="150">
        <v>9</v>
      </c>
      <c r="B35" s="150" t="s">
        <v>863</v>
      </c>
      <c r="C35" s="150" t="s">
        <v>811</v>
      </c>
      <c r="D35" s="26" t="s">
        <v>811</v>
      </c>
      <c r="E35" s="58" t="s">
        <v>574</v>
      </c>
      <c r="F35" s="80">
        <v>15000</v>
      </c>
      <c r="G35" s="80">
        <v>15000</v>
      </c>
      <c r="H35" s="80">
        <v>15000</v>
      </c>
      <c r="I35" s="80">
        <v>15000</v>
      </c>
      <c r="J35" s="80">
        <v>15000</v>
      </c>
      <c r="K35" s="150" t="s">
        <v>291</v>
      </c>
      <c r="L35" s="21"/>
    </row>
    <row r="36" spans="1:12" ht="16.5" customHeight="1">
      <c r="A36" s="152"/>
      <c r="B36" s="152"/>
      <c r="C36" s="380"/>
      <c r="D36" s="380" t="s">
        <v>815</v>
      </c>
      <c r="E36" s="12" t="s">
        <v>1175</v>
      </c>
      <c r="F36" s="81"/>
      <c r="G36" s="81"/>
      <c r="H36" s="81"/>
      <c r="I36" s="81"/>
      <c r="J36" s="81"/>
      <c r="K36" s="152"/>
      <c r="L36" s="21"/>
    </row>
    <row r="37" spans="1:12" ht="18.75">
      <c r="A37" s="150">
        <v>10</v>
      </c>
      <c r="B37" s="150" t="s">
        <v>863</v>
      </c>
      <c r="C37" s="150" t="s">
        <v>811</v>
      </c>
      <c r="D37" s="26" t="s">
        <v>811</v>
      </c>
      <c r="E37" s="58" t="s">
        <v>573</v>
      </c>
      <c r="F37" s="133">
        <v>50000</v>
      </c>
      <c r="G37" s="133">
        <v>50000</v>
      </c>
      <c r="H37" s="133">
        <v>50000</v>
      </c>
      <c r="I37" s="133">
        <v>50000</v>
      </c>
      <c r="J37" s="133">
        <v>50000</v>
      </c>
      <c r="K37" s="150" t="s">
        <v>291</v>
      </c>
      <c r="L37" s="21"/>
    </row>
    <row r="38" spans="1:12" ht="18.75">
      <c r="A38" s="152"/>
      <c r="B38" s="152"/>
      <c r="C38" s="380"/>
      <c r="D38" s="380" t="s">
        <v>815</v>
      </c>
      <c r="E38" s="12" t="s">
        <v>1174</v>
      </c>
      <c r="F38" s="81"/>
      <c r="G38" s="81"/>
      <c r="H38" s="81"/>
      <c r="I38" s="81"/>
      <c r="J38" s="81"/>
      <c r="K38" s="151"/>
      <c r="L38" s="21"/>
    </row>
    <row r="39" spans="1:12" ht="18.75">
      <c r="A39" s="150">
        <v>11</v>
      </c>
      <c r="B39" s="150" t="s">
        <v>863</v>
      </c>
      <c r="C39" s="150" t="s">
        <v>811</v>
      </c>
      <c r="D39" s="150" t="s">
        <v>811</v>
      </c>
      <c r="E39" s="58" t="s">
        <v>1134</v>
      </c>
      <c r="F39" s="137">
        <v>70000</v>
      </c>
      <c r="G39" s="137">
        <v>70000</v>
      </c>
      <c r="H39" s="137">
        <v>70000</v>
      </c>
      <c r="I39" s="137">
        <v>70000</v>
      </c>
      <c r="J39" s="137">
        <v>70000</v>
      </c>
      <c r="K39" s="150" t="s">
        <v>291</v>
      </c>
      <c r="L39" s="20"/>
    </row>
    <row r="40" spans="1:12" ht="18.75">
      <c r="A40" s="10"/>
      <c r="B40" s="10"/>
      <c r="C40" s="10"/>
      <c r="D40" s="152" t="s">
        <v>1135</v>
      </c>
      <c r="E40" s="12" t="s">
        <v>1126</v>
      </c>
      <c r="F40" s="153"/>
      <c r="G40" s="153"/>
      <c r="H40" s="153"/>
      <c r="I40" s="153"/>
      <c r="J40" s="153"/>
      <c r="K40" s="152"/>
      <c r="L40" s="20"/>
    </row>
    <row r="41" spans="1:12" ht="18.75">
      <c r="A41" s="150">
        <v>12</v>
      </c>
      <c r="B41" s="150" t="s">
        <v>863</v>
      </c>
      <c r="C41" s="150" t="s">
        <v>811</v>
      </c>
      <c r="D41" s="150" t="s">
        <v>811</v>
      </c>
      <c r="E41" s="58" t="s">
        <v>1136</v>
      </c>
      <c r="F41" s="137">
        <v>5000</v>
      </c>
      <c r="G41" s="137">
        <v>5000</v>
      </c>
      <c r="H41" s="137">
        <v>5000</v>
      </c>
      <c r="I41" s="137">
        <v>5000</v>
      </c>
      <c r="J41" s="137">
        <v>5000</v>
      </c>
      <c r="K41" s="150" t="s">
        <v>291</v>
      </c>
      <c r="L41" s="20"/>
    </row>
    <row r="42" spans="1:12" ht="18" customHeight="1">
      <c r="A42" s="10"/>
      <c r="B42" s="10"/>
      <c r="C42" s="10"/>
      <c r="D42" s="152" t="s">
        <v>1135</v>
      </c>
      <c r="E42" s="12" t="s">
        <v>1176</v>
      </c>
      <c r="F42" s="153"/>
      <c r="G42" s="153"/>
      <c r="H42" s="153"/>
      <c r="I42" s="153"/>
      <c r="J42" s="153"/>
      <c r="K42" s="152"/>
      <c r="L42" s="20"/>
    </row>
    <row r="43" spans="1:12" ht="18.75">
      <c r="A43" s="150">
        <v>13</v>
      </c>
      <c r="B43" s="150" t="s">
        <v>863</v>
      </c>
      <c r="C43" s="150" t="s">
        <v>811</v>
      </c>
      <c r="D43" s="150" t="s">
        <v>811</v>
      </c>
      <c r="E43" s="58" t="s">
        <v>1137</v>
      </c>
      <c r="F43" s="137">
        <v>20000</v>
      </c>
      <c r="G43" s="137">
        <v>20000</v>
      </c>
      <c r="H43" s="137">
        <v>20000</v>
      </c>
      <c r="I43" s="137">
        <v>20000</v>
      </c>
      <c r="J43" s="137">
        <v>20000</v>
      </c>
      <c r="K43" s="150" t="s">
        <v>291</v>
      </c>
      <c r="L43" s="20"/>
    </row>
    <row r="44" spans="1:12" ht="18.75">
      <c r="A44" s="10"/>
      <c r="B44" s="10"/>
      <c r="C44" s="10"/>
      <c r="D44" s="152" t="s">
        <v>1135</v>
      </c>
      <c r="E44" s="12" t="s">
        <v>1126</v>
      </c>
      <c r="F44" s="153"/>
      <c r="G44" s="153"/>
      <c r="H44" s="153"/>
      <c r="I44" s="153"/>
      <c r="J44" s="153"/>
      <c r="K44" s="152"/>
      <c r="L44" s="20"/>
    </row>
    <row r="45" spans="1:12" ht="18.75">
      <c r="A45" s="150">
        <v>14</v>
      </c>
      <c r="B45" s="150" t="s">
        <v>863</v>
      </c>
      <c r="C45" s="150" t="s">
        <v>811</v>
      </c>
      <c r="D45" s="150" t="s">
        <v>811</v>
      </c>
      <c r="E45" s="58" t="s">
        <v>1138</v>
      </c>
      <c r="F45" s="137">
        <v>50000</v>
      </c>
      <c r="G45" s="137">
        <v>50000</v>
      </c>
      <c r="H45" s="137">
        <v>50000</v>
      </c>
      <c r="I45" s="137">
        <v>50000</v>
      </c>
      <c r="J45" s="137">
        <v>50000</v>
      </c>
      <c r="K45" s="150" t="s">
        <v>291</v>
      </c>
      <c r="L45" s="20"/>
    </row>
    <row r="46" spans="1:12" ht="18.75">
      <c r="A46" s="10"/>
      <c r="B46" s="10"/>
      <c r="C46" s="10"/>
      <c r="D46" s="152" t="s">
        <v>815</v>
      </c>
      <c r="E46" s="12" t="s">
        <v>1127</v>
      </c>
      <c r="F46" s="153"/>
      <c r="G46" s="153"/>
      <c r="H46" s="153"/>
      <c r="I46" s="153"/>
      <c r="J46" s="153"/>
      <c r="K46" s="152"/>
      <c r="L46" s="20"/>
    </row>
    <row r="47" spans="1:12" ht="18.75">
      <c r="A47" s="20"/>
      <c r="B47" s="20"/>
      <c r="C47" s="20"/>
      <c r="D47" s="331"/>
      <c r="E47" s="20"/>
      <c r="F47" s="614"/>
      <c r="G47" s="614"/>
      <c r="H47" s="614"/>
      <c r="I47" s="614"/>
      <c r="J47" s="614"/>
      <c r="K47" s="331"/>
      <c r="L47" s="20"/>
    </row>
    <row r="48" spans="1:12" ht="18.75">
      <c r="A48" s="20"/>
      <c r="B48" s="20"/>
      <c r="C48" s="20"/>
      <c r="D48" s="331"/>
      <c r="E48" s="20"/>
      <c r="F48" s="614"/>
      <c r="G48" s="614"/>
      <c r="H48" s="614"/>
      <c r="I48" s="614"/>
      <c r="J48" s="614"/>
      <c r="K48" s="331"/>
      <c r="L48" s="20"/>
    </row>
    <row r="49" spans="1:12" ht="18.75">
      <c r="A49" s="20"/>
      <c r="B49" s="20"/>
      <c r="C49" s="20"/>
      <c r="D49" s="331"/>
      <c r="E49" s="20"/>
      <c r="F49" s="614"/>
      <c r="G49" s="614"/>
      <c r="H49" s="614"/>
      <c r="I49" s="614"/>
      <c r="J49" s="614"/>
      <c r="K49" s="331"/>
      <c r="L49" s="20"/>
    </row>
    <row r="50" spans="1:12" ht="18.75">
      <c r="A50" s="728" t="s">
        <v>1553</v>
      </c>
      <c r="B50" s="728"/>
      <c r="C50" s="728"/>
      <c r="D50" s="728"/>
      <c r="E50" s="728"/>
      <c r="F50" s="728"/>
      <c r="G50" s="728"/>
      <c r="H50" s="728"/>
      <c r="I50" s="728"/>
      <c r="J50" s="728"/>
      <c r="K50" s="728"/>
      <c r="L50" s="20"/>
    </row>
    <row r="51" spans="1:12" ht="18.75">
      <c r="A51" s="20"/>
      <c r="B51" s="20"/>
      <c r="C51" s="20"/>
      <c r="D51" s="331"/>
      <c r="E51" s="20"/>
      <c r="F51" s="614"/>
      <c r="G51" s="614"/>
      <c r="H51" s="614"/>
      <c r="I51" s="614"/>
      <c r="J51" s="614"/>
      <c r="K51" s="331"/>
      <c r="L51" s="20"/>
    </row>
    <row r="52" spans="1:12" ht="18.75">
      <c r="A52" s="20"/>
      <c r="B52" s="20"/>
      <c r="C52" s="20"/>
      <c r="D52" s="331"/>
      <c r="E52" s="20"/>
      <c r="F52" s="614"/>
      <c r="G52" s="614"/>
      <c r="H52" s="614"/>
      <c r="I52" s="614"/>
      <c r="J52" s="614"/>
      <c r="K52" s="331"/>
      <c r="L52" s="20"/>
    </row>
    <row r="53" spans="1:12" ht="18.75">
      <c r="A53" s="20"/>
      <c r="B53" s="20"/>
      <c r="C53" s="20"/>
      <c r="D53" s="331"/>
      <c r="E53" s="20"/>
      <c r="F53" s="614"/>
      <c r="G53" s="614"/>
      <c r="H53" s="614"/>
      <c r="I53" s="614"/>
      <c r="J53" s="614"/>
      <c r="K53" s="331"/>
      <c r="L53" s="20"/>
    </row>
    <row r="54" spans="1:12" ht="18.75">
      <c r="A54" s="20"/>
      <c r="B54" s="20"/>
      <c r="C54" s="20"/>
      <c r="D54" s="331"/>
      <c r="E54" s="20"/>
      <c r="F54" s="614"/>
      <c r="G54" s="614"/>
      <c r="H54" s="614"/>
      <c r="I54" s="614"/>
      <c r="J54" s="614"/>
      <c r="K54" s="331"/>
      <c r="L54" s="20"/>
    </row>
    <row r="56" spans="2:10" ht="18.75">
      <c r="B56" s="331"/>
      <c r="C56" s="331"/>
      <c r="D56" s="331"/>
      <c r="F56" s="401">
        <f>SUM(F10+F12+F14+F16+F18+F20+F22+F33+F35+F37+F39+F41+F43+F45)</f>
        <v>1435000</v>
      </c>
      <c r="G56" s="401">
        <f>SUM(G10+G12+G14+G16+G18+G20+G22+G33+G35+G37+G39+G41+G43+G45)</f>
        <v>1435000</v>
      </c>
      <c r="H56" s="401">
        <f>SUM(H10+H12+H14+H16+H18+H20+H22+H33+H35+H37+H39+H41+H43+H45)</f>
        <v>1435000</v>
      </c>
      <c r="I56" s="401">
        <f>SUM(I10+I12+I14+I16+I18+I20+I22+I33+I35+I37+I39+I41+I43+I45)</f>
        <v>1435000</v>
      </c>
      <c r="J56" s="401">
        <f>SUM(J10+J12+J14+J16+J18+J20+J22+J33+J35+J37+J39+J41+J43+J45)</f>
        <v>1435000</v>
      </c>
    </row>
    <row r="57" spans="2:4" ht="18.75">
      <c r="B57" s="331"/>
      <c r="C57" s="331"/>
      <c r="D57" s="331"/>
    </row>
    <row r="58" spans="2:4" ht="18.75">
      <c r="B58" s="331"/>
      <c r="C58" s="331"/>
      <c r="D58" s="331"/>
    </row>
    <row r="59" spans="2:4" ht="18.75">
      <c r="B59" s="331"/>
      <c r="C59" s="331"/>
      <c r="D59" s="331"/>
    </row>
    <row r="60" spans="2:4" ht="18.75">
      <c r="B60" s="331"/>
      <c r="C60" s="331"/>
      <c r="D60" s="331"/>
    </row>
    <row r="61" spans="2:4" ht="18.75">
      <c r="B61" s="331"/>
      <c r="C61" s="331"/>
      <c r="D61" s="331"/>
    </row>
    <row r="62" spans="2:4" ht="18.75">
      <c r="B62" s="331"/>
      <c r="C62" s="331"/>
      <c r="D62" s="331"/>
    </row>
    <row r="63" spans="2:4" ht="18.75">
      <c r="B63" s="331"/>
      <c r="C63" s="331"/>
      <c r="D63" s="331"/>
    </row>
    <row r="64" spans="2:4" ht="18.75">
      <c r="B64" s="331"/>
      <c r="C64" s="331"/>
      <c r="D64" s="331"/>
    </row>
    <row r="65" spans="2:4" ht="18.75">
      <c r="B65" s="331"/>
      <c r="C65" s="331"/>
      <c r="D65" s="331"/>
    </row>
    <row r="66" spans="2:4" ht="18.75">
      <c r="B66" s="331"/>
      <c r="C66" s="331"/>
      <c r="D66" s="331"/>
    </row>
    <row r="67" spans="2:4" ht="18.75">
      <c r="B67" s="331"/>
      <c r="C67" s="331"/>
      <c r="D67" s="331"/>
    </row>
    <row r="68" spans="2:4" ht="18.75">
      <c r="B68" s="331"/>
      <c r="C68" s="331"/>
      <c r="D68" s="331"/>
    </row>
    <row r="69" spans="2:4" ht="18.75">
      <c r="B69" s="331"/>
      <c r="C69" s="331"/>
      <c r="D69" s="331"/>
    </row>
    <row r="70" spans="2:4" ht="18.75">
      <c r="B70" s="331"/>
      <c r="C70" s="331"/>
      <c r="D70" s="331"/>
    </row>
    <row r="71" spans="2:4" ht="18.75">
      <c r="B71" s="331"/>
      <c r="C71" s="331"/>
      <c r="D71" s="331"/>
    </row>
    <row r="72" spans="2:4" ht="18.75">
      <c r="B72" s="331"/>
      <c r="C72" s="331"/>
      <c r="D72" s="331"/>
    </row>
    <row r="73" spans="2:4" ht="18.75">
      <c r="B73" s="331"/>
      <c r="C73" s="331"/>
      <c r="D73" s="331"/>
    </row>
    <row r="74" spans="2:4" ht="18.75">
      <c r="B74" s="331"/>
      <c r="C74" s="331"/>
      <c r="D74" s="331"/>
    </row>
    <row r="75" spans="2:4" ht="18.75">
      <c r="B75" s="331"/>
      <c r="C75" s="331"/>
      <c r="D75" s="331"/>
    </row>
    <row r="76" spans="2:4" ht="18.75">
      <c r="B76" s="331"/>
      <c r="C76" s="331"/>
      <c r="D76" s="331"/>
    </row>
  </sheetData>
  <sheetProtection/>
  <mergeCells count="21">
    <mergeCell ref="E7:E9"/>
    <mergeCell ref="A50:K50"/>
    <mergeCell ref="K7:K9"/>
    <mergeCell ref="K30:K32"/>
    <mergeCell ref="A30:A32"/>
    <mergeCell ref="B30:B32"/>
    <mergeCell ref="K18:K19"/>
    <mergeCell ref="F7:J7"/>
    <mergeCell ref="K16:K17"/>
    <mergeCell ref="D30:D32"/>
    <mergeCell ref="D7:D9"/>
    <mergeCell ref="C30:C32"/>
    <mergeCell ref="E30:E32"/>
    <mergeCell ref="C7:C9"/>
    <mergeCell ref="A25:K25"/>
    <mergeCell ref="A3:K3"/>
    <mergeCell ref="A4:K4"/>
    <mergeCell ref="A5:K5"/>
    <mergeCell ref="A7:A9"/>
    <mergeCell ref="B7:B9"/>
    <mergeCell ref="F30:J30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0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3.8515625" style="2" customWidth="1"/>
    <col min="2" max="2" width="13.421875" style="2" customWidth="1"/>
    <col min="3" max="3" width="9.57421875" style="2" customWidth="1"/>
    <col min="4" max="4" width="10.140625" style="2" customWidth="1"/>
    <col min="5" max="5" width="25.421875" style="2" customWidth="1"/>
    <col min="6" max="6" width="9.8515625" style="2" customWidth="1"/>
    <col min="7" max="8" width="9.7109375" style="2" customWidth="1"/>
    <col min="9" max="9" width="9.421875" style="2" customWidth="1"/>
    <col min="10" max="10" width="9.8515625" style="2" customWidth="1"/>
    <col min="11" max="11" width="8.421875" style="2" customWidth="1"/>
    <col min="12" max="15" width="0" style="2" hidden="1" customWidth="1"/>
    <col min="16" max="16384" width="9.00390625" style="2" customWidth="1"/>
  </cols>
  <sheetData>
    <row r="1" spans="1:11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371" t="s">
        <v>687</v>
      </c>
    </row>
    <row r="2" spans="1:11" ht="21">
      <c r="A2" s="290"/>
      <c r="B2" s="290"/>
      <c r="C2" s="290"/>
      <c r="D2" s="290"/>
      <c r="E2" s="20"/>
      <c r="F2" s="20"/>
      <c r="G2" s="20"/>
      <c r="H2" s="20"/>
      <c r="I2" s="20"/>
      <c r="J2" s="20"/>
      <c r="K2" s="514"/>
    </row>
    <row r="3" spans="1:11" ht="18.75">
      <c r="A3" s="788" t="s">
        <v>514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8.75">
      <c r="A4" s="788" t="s">
        <v>1144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</row>
    <row r="6" spans="1:11" ht="18.75">
      <c r="A6" s="446"/>
      <c r="B6" s="446"/>
      <c r="C6" s="446"/>
      <c r="D6" s="446"/>
      <c r="E6" s="446"/>
      <c r="F6" s="446"/>
      <c r="G6" s="446"/>
      <c r="H6" s="446"/>
      <c r="I6" s="513"/>
      <c r="J6" s="446"/>
      <c r="K6" s="515"/>
    </row>
    <row r="7" spans="1:11" s="20" customFormat="1" ht="18.75" customHeight="1">
      <c r="A7" s="779" t="s">
        <v>0</v>
      </c>
      <c r="B7" s="779" t="s">
        <v>776</v>
      </c>
      <c r="C7" s="779" t="s">
        <v>809</v>
      </c>
      <c r="D7" s="779" t="s">
        <v>812</v>
      </c>
      <c r="E7" s="800" t="s">
        <v>1170</v>
      </c>
      <c r="F7" s="782" t="s">
        <v>329</v>
      </c>
      <c r="G7" s="783"/>
      <c r="H7" s="783"/>
      <c r="I7" s="783"/>
      <c r="J7" s="784"/>
      <c r="K7" s="794" t="s">
        <v>473</v>
      </c>
    </row>
    <row r="8" spans="1:11" s="20" customFormat="1" ht="18.75">
      <c r="A8" s="780"/>
      <c r="B8" s="868"/>
      <c r="C8" s="868"/>
      <c r="D8" s="868"/>
      <c r="E8" s="801"/>
      <c r="F8" s="70">
        <v>2561</v>
      </c>
      <c r="G8" s="67">
        <v>2562</v>
      </c>
      <c r="H8" s="67">
        <v>2563</v>
      </c>
      <c r="I8" s="71">
        <v>2564</v>
      </c>
      <c r="J8" s="71">
        <v>2565</v>
      </c>
      <c r="K8" s="795"/>
    </row>
    <row r="9" spans="1:11" s="20" customFormat="1" ht="18.75">
      <c r="A9" s="781"/>
      <c r="B9" s="869"/>
      <c r="C9" s="869"/>
      <c r="D9" s="869"/>
      <c r="E9" s="802"/>
      <c r="F9" s="74" t="s">
        <v>8</v>
      </c>
      <c r="G9" s="75" t="s">
        <v>8</v>
      </c>
      <c r="H9" s="75" t="s">
        <v>8</v>
      </c>
      <c r="I9" s="76" t="s">
        <v>8</v>
      </c>
      <c r="J9" s="76" t="s">
        <v>8</v>
      </c>
      <c r="K9" s="796"/>
    </row>
    <row r="10" spans="1:12" ht="18.75">
      <c r="A10" s="150">
        <v>1</v>
      </c>
      <c r="B10" s="150" t="s">
        <v>1077</v>
      </c>
      <c r="C10" s="150" t="s">
        <v>811</v>
      </c>
      <c r="D10" s="84" t="s">
        <v>811</v>
      </c>
      <c r="E10" s="53" t="s">
        <v>1078</v>
      </c>
      <c r="F10" s="15">
        <v>88000</v>
      </c>
      <c r="G10" s="15">
        <v>88000</v>
      </c>
      <c r="H10" s="15">
        <v>88000</v>
      </c>
      <c r="I10" s="15">
        <v>88000</v>
      </c>
      <c r="J10" s="15">
        <v>88000</v>
      </c>
      <c r="K10" s="150" t="s">
        <v>291</v>
      </c>
      <c r="L10" s="21"/>
    </row>
    <row r="11" spans="1:12" ht="18.75">
      <c r="A11" s="151"/>
      <c r="B11" s="151"/>
      <c r="C11" s="8"/>
      <c r="D11" s="7" t="s">
        <v>831</v>
      </c>
      <c r="E11" s="21" t="s">
        <v>1079</v>
      </c>
      <c r="F11" s="18"/>
      <c r="G11" s="18"/>
      <c r="H11" s="18"/>
      <c r="I11" s="18"/>
      <c r="J11" s="18"/>
      <c r="K11" s="151"/>
      <c r="L11" s="21"/>
    </row>
    <row r="12" spans="1:12" ht="18.75">
      <c r="A12" s="152"/>
      <c r="B12" s="152"/>
      <c r="C12" s="380"/>
      <c r="D12" s="380"/>
      <c r="E12" s="12" t="s">
        <v>1558</v>
      </c>
      <c r="F12" s="83"/>
      <c r="G12" s="83"/>
      <c r="H12" s="83"/>
      <c r="I12" s="83"/>
      <c r="J12" s="83"/>
      <c r="K12" s="152"/>
      <c r="L12" s="20"/>
    </row>
    <row r="13" spans="1:12" s="94" customFormat="1" ht="18.75">
      <c r="A13" s="110">
        <v>2</v>
      </c>
      <c r="B13" s="110" t="s">
        <v>1077</v>
      </c>
      <c r="C13" s="110" t="s">
        <v>811</v>
      </c>
      <c r="D13" s="705" t="s">
        <v>811</v>
      </c>
      <c r="E13" s="254" t="s">
        <v>1139</v>
      </c>
      <c r="F13" s="235">
        <v>120000</v>
      </c>
      <c r="G13" s="235">
        <v>120000</v>
      </c>
      <c r="H13" s="235">
        <v>120000</v>
      </c>
      <c r="I13" s="235">
        <v>120000</v>
      </c>
      <c r="J13" s="235">
        <v>120000</v>
      </c>
      <c r="K13" s="110" t="s">
        <v>291</v>
      </c>
      <c r="L13" s="148"/>
    </row>
    <row r="14" spans="1:12" s="94" customFormat="1" ht="18.75">
      <c r="A14" s="115"/>
      <c r="B14" s="115"/>
      <c r="C14" s="706"/>
      <c r="D14" s="674" t="s">
        <v>831</v>
      </c>
      <c r="E14" s="148" t="s">
        <v>1171</v>
      </c>
      <c r="F14" s="114"/>
      <c r="G14" s="114"/>
      <c r="H14" s="114"/>
      <c r="I14" s="114"/>
      <c r="J14" s="114"/>
      <c r="K14" s="115"/>
      <c r="L14" s="148"/>
    </row>
    <row r="15" spans="1:12" s="94" customFormat="1" ht="18.75">
      <c r="A15" s="122"/>
      <c r="B15" s="122"/>
      <c r="C15" s="709"/>
      <c r="D15" s="709"/>
      <c r="E15" s="123"/>
      <c r="F15" s="126"/>
      <c r="G15" s="126"/>
      <c r="H15" s="126"/>
      <c r="I15" s="126"/>
      <c r="J15" s="126"/>
      <c r="K15" s="122"/>
      <c r="L15" s="100"/>
    </row>
    <row r="16" spans="1:12" s="94" customFormat="1" ht="18.75">
      <c r="A16" s="110">
        <v>3</v>
      </c>
      <c r="B16" s="110" t="s">
        <v>1077</v>
      </c>
      <c r="C16" s="110" t="s">
        <v>811</v>
      </c>
      <c r="D16" s="705" t="s">
        <v>811</v>
      </c>
      <c r="E16" s="254" t="s">
        <v>1140</v>
      </c>
      <c r="F16" s="235">
        <v>420000</v>
      </c>
      <c r="G16" s="235">
        <v>420000</v>
      </c>
      <c r="H16" s="235">
        <v>420000</v>
      </c>
      <c r="I16" s="235">
        <v>420000</v>
      </c>
      <c r="J16" s="235">
        <v>420000</v>
      </c>
      <c r="K16" s="110" t="s">
        <v>291</v>
      </c>
      <c r="L16" s="148"/>
    </row>
    <row r="17" spans="1:12" s="94" customFormat="1" ht="18.75">
      <c r="A17" s="115"/>
      <c r="B17" s="115"/>
      <c r="C17" s="706"/>
      <c r="D17" s="674" t="s">
        <v>831</v>
      </c>
      <c r="E17" s="148" t="s">
        <v>1141</v>
      </c>
      <c r="F17" s="114"/>
      <c r="G17" s="114"/>
      <c r="H17" s="114"/>
      <c r="I17" s="114"/>
      <c r="J17" s="114"/>
      <c r="K17" s="115"/>
      <c r="L17" s="148"/>
    </row>
    <row r="18" spans="1:12" s="94" customFormat="1" ht="18.75">
      <c r="A18" s="122"/>
      <c r="B18" s="122"/>
      <c r="C18" s="709"/>
      <c r="D18" s="709"/>
      <c r="E18" s="123" t="s">
        <v>1172</v>
      </c>
      <c r="F18" s="126"/>
      <c r="G18" s="126"/>
      <c r="H18" s="126"/>
      <c r="I18" s="126"/>
      <c r="J18" s="126"/>
      <c r="K18" s="122"/>
      <c r="L18" s="100"/>
    </row>
    <row r="19" spans="1:12" s="94" customFormat="1" ht="18.75">
      <c r="A19" s="110">
        <v>4</v>
      </c>
      <c r="B19" s="110" t="s">
        <v>1077</v>
      </c>
      <c r="C19" s="110" t="s">
        <v>811</v>
      </c>
      <c r="D19" s="705" t="s">
        <v>811</v>
      </c>
      <c r="E19" s="254" t="s">
        <v>1142</v>
      </c>
      <c r="F19" s="235">
        <v>290000</v>
      </c>
      <c r="G19" s="235">
        <v>290000</v>
      </c>
      <c r="H19" s="235">
        <v>290000</v>
      </c>
      <c r="I19" s="235">
        <v>290000</v>
      </c>
      <c r="J19" s="235">
        <v>290000</v>
      </c>
      <c r="K19" s="110" t="s">
        <v>291</v>
      </c>
      <c r="L19" s="148"/>
    </row>
    <row r="20" spans="1:12" s="94" customFormat="1" ht="18.75">
      <c r="A20" s="115"/>
      <c r="B20" s="115"/>
      <c r="C20" s="706"/>
      <c r="D20" s="674" t="s">
        <v>831</v>
      </c>
      <c r="E20" s="148" t="s">
        <v>1141</v>
      </c>
      <c r="F20" s="114"/>
      <c r="G20" s="114"/>
      <c r="H20" s="114"/>
      <c r="I20" s="114"/>
      <c r="J20" s="114"/>
      <c r="K20" s="115"/>
      <c r="L20" s="148"/>
    </row>
    <row r="21" spans="1:12" s="94" customFormat="1" ht="18.75">
      <c r="A21" s="122"/>
      <c r="B21" s="122"/>
      <c r="C21" s="709"/>
      <c r="D21" s="399"/>
      <c r="E21" s="124" t="s">
        <v>1172</v>
      </c>
      <c r="F21" s="130"/>
      <c r="G21" s="130"/>
      <c r="H21" s="130"/>
      <c r="I21" s="130"/>
      <c r="J21" s="130"/>
      <c r="K21" s="122"/>
      <c r="L21" s="148"/>
    </row>
    <row r="22" spans="1:12" s="94" customFormat="1" ht="18.75">
      <c r="A22" s="110">
        <v>5</v>
      </c>
      <c r="B22" s="110" t="s">
        <v>1077</v>
      </c>
      <c r="C22" s="110" t="s">
        <v>811</v>
      </c>
      <c r="D22" s="110" t="s">
        <v>811</v>
      </c>
      <c r="E22" s="146" t="s">
        <v>107</v>
      </c>
      <c r="F22" s="235">
        <v>10000</v>
      </c>
      <c r="G22" s="235">
        <v>10000</v>
      </c>
      <c r="H22" s="235">
        <v>10000</v>
      </c>
      <c r="I22" s="235">
        <v>10000</v>
      </c>
      <c r="J22" s="235">
        <v>10000</v>
      </c>
      <c r="K22" s="110" t="s">
        <v>291</v>
      </c>
      <c r="L22" s="148"/>
    </row>
    <row r="23" spans="1:12" ht="18.75">
      <c r="A23" s="152"/>
      <c r="B23" s="152"/>
      <c r="C23" s="318"/>
      <c r="D23" s="152" t="s">
        <v>831</v>
      </c>
      <c r="E23" s="12" t="s">
        <v>856</v>
      </c>
      <c r="F23" s="48"/>
      <c r="G23" s="48"/>
      <c r="H23" s="48"/>
      <c r="I23" s="48"/>
      <c r="J23" s="48"/>
      <c r="K23" s="10"/>
      <c r="L23" s="21"/>
    </row>
    <row r="24" spans="1:12" ht="18.75">
      <c r="A24" s="331"/>
      <c r="B24" s="331"/>
      <c r="C24" s="331"/>
      <c r="D24" s="331"/>
      <c r="E24" s="20"/>
      <c r="F24" s="19"/>
      <c r="G24" s="19"/>
      <c r="H24" s="19"/>
      <c r="I24" s="19"/>
      <c r="J24" s="19"/>
      <c r="K24" s="20"/>
      <c r="L24" s="20"/>
    </row>
    <row r="25" spans="1:12" ht="18.75">
      <c r="A25" s="728" t="s">
        <v>1554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20"/>
    </row>
    <row r="26" spans="1:12" ht="18.75">
      <c r="A26" s="331"/>
      <c r="B26" s="331"/>
      <c r="C26" s="331"/>
      <c r="D26" s="331"/>
      <c r="E26" s="20"/>
      <c r="F26" s="19"/>
      <c r="G26" s="19"/>
      <c r="H26" s="19"/>
      <c r="I26" s="19"/>
      <c r="J26" s="19"/>
      <c r="K26" s="20"/>
      <c r="L26" s="20"/>
    </row>
    <row r="27" spans="1:12" ht="18.75">
      <c r="A27" s="331"/>
      <c r="B27" s="331"/>
      <c r="C27" s="331"/>
      <c r="D27" s="331"/>
      <c r="E27" s="20"/>
      <c r="F27" s="19"/>
      <c r="G27" s="19"/>
      <c r="H27" s="19"/>
      <c r="I27" s="19"/>
      <c r="J27" s="19"/>
      <c r="K27" s="20"/>
      <c r="L27" s="20"/>
    </row>
    <row r="28" spans="1:11" ht="18.75">
      <c r="A28" s="331"/>
      <c r="B28" s="331"/>
      <c r="C28" s="331"/>
      <c r="D28" s="331"/>
      <c r="E28" s="20"/>
      <c r="F28" s="19"/>
      <c r="G28" s="19"/>
      <c r="H28" s="19"/>
      <c r="I28" s="19"/>
      <c r="J28" s="19"/>
      <c r="K28" s="20"/>
    </row>
    <row r="29" spans="2:10" ht="18.75">
      <c r="B29" s="331"/>
      <c r="C29" s="331"/>
      <c r="D29" s="331"/>
      <c r="F29" s="401">
        <f>SUM(F10+F13+F16+F19+F22)</f>
        <v>928000</v>
      </c>
      <c r="G29" s="401">
        <f>SUM(G10+G13+G16+G19+G22)</f>
        <v>928000</v>
      </c>
      <c r="H29" s="401">
        <f>SUM(H10+H13+H16+H19+H22)</f>
        <v>928000</v>
      </c>
      <c r="I29" s="401">
        <f>SUM(I10+I13+I16+I19+I22)</f>
        <v>928000</v>
      </c>
      <c r="J29" s="401">
        <f>SUM(J10+J13+J16+J19+J22)</f>
        <v>928000</v>
      </c>
    </row>
    <row r="30" spans="2:4" ht="18.75">
      <c r="B30" s="331"/>
      <c r="C30" s="331"/>
      <c r="D30" s="331"/>
    </row>
    <row r="31" spans="2:4" ht="18.75">
      <c r="B31" s="331"/>
      <c r="C31" s="331"/>
      <c r="D31" s="331"/>
    </row>
    <row r="32" spans="2:4" ht="18.75">
      <c r="B32" s="331"/>
      <c r="C32" s="331"/>
      <c r="D32" s="331"/>
    </row>
    <row r="33" spans="2:4" ht="18.75">
      <c r="B33" s="331"/>
      <c r="C33" s="331"/>
      <c r="D33" s="331"/>
    </row>
    <row r="34" spans="2:4" ht="18.75">
      <c r="B34" s="331"/>
      <c r="C34" s="331"/>
      <c r="D34" s="331"/>
    </row>
    <row r="35" spans="2:4" ht="18.75">
      <c r="B35" s="331"/>
      <c r="C35" s="331"/>
      <c r="D35" s="331"/>
    </row>
    <row r="36" spans="2:4" ht="18.75">
      <c r="B36" s="331"/>
      <c r="C36" s="331"/>
      <c r="D36" s="331"/>
    </row>
    <row r="37" spans="2:4" ht="18.75">
      <c r="B37" s="331"/>
      <c r="C37" s="331"/>
      <c r="D37" s="331"/>
    </row>
    <row r="38" spans="2:4" ht="18.75">
      <c r="B38" s="331"/>
      <c r="C38" s="331"/>
      <c r="D38" s="331"/>
    </row>
    <row r="39" spans="2:4" ht="18.75">
      <c r="B39" s="331"/>
      <c r="C39" s="331"/>
      <c r="D39" s="331"/>
    </row>
    <row r="40" spans="2:4" ht="18.75">
      <c r="B40" s="331"/>
      <c r="C40" s="331"/>
      <c r="D40" s="331"/>
    </row>
    <row r="41" spans="2:4" ht="18.75">
      <c r="B41" s="331"/>
      <c r="C41" s="331"/>
      <c r="D41" s="331"/>
    </row>
    <row r="42" spans="2:4" ht="18.75">
      <c r="B42" s="331"/>
      <c r="C42" s="331"/>
      <c r="D42" s="331"/>
    </row>
    <row r="43" spans="2:4" ht="18.75">
      <c r="B43" s="331"/>
      <c r="C43" s="331"/>
      <c r="D43" s="331"/>
    </row>
    <row r="44" spans="2:4" ht="18.75">
      <c r="B44" s="331"/>
      <c r="C44" s="331"/>
      <c r="D44" s="331"/>
    </row>
    <row r="45" spans="2:4" ht="18.75">
      <c r="B45" s="331"/>
      <c r="C45" s="331"/>
      <c r="D45" s="331"/>
    </row>
    <row r="46" spans="2:4" ht="18.75">
      <c r="B46" s="331"/>
      <c r="C46" s="331"/>
      <c r="D46" s="331"/>
    </row>
    <row r="47" spans="2:4" ht="18.75">
      <c r="B47" s="331"/>
      <c r="C47" s="331"/>
      <c r="D47" s="331"/>
    </row>
    <row r="48" spans="2:4" ht="18.75">
      <c r="B48" s="331"/>
      <c r="C48" s="331"/>
      <c r="D48" s="331"/>
    </row>
    <row r="49" spans="2:4" ht="18.75">
      <c r="B49" s="331"/>
      <c r="C49" s="331"/>
      <c r="D49" s="331"/>
    </row>
    <row r="50" spans="2:4" ht="18.75">
      <c r="B50" s="331"/>
      <c r="C50" s="331"/>
      <c r="D50" s="331"/>
    </row>
  </sheetData>
  <sheetProtection/>
  <mergeCells count="11">
    <mergeCell ref="D7:D9"/>
    <mergeCell ref="E7:E9"/>
    <mergeCell ref="F7:J7"/>
    <mergeCell ref="K7:K9"/>
    <mergeCell ref="A25:K25"/>
    <mergeCell ref="A3:K3"/>
    <mergeCell ref="A4:K4"/>
    <mergeCell ref="A5:K5"/>
    <mergeCell ref="A7:A9"/>
    <mergeCell ref="B7:B9"/>
    <mergeCell ref="C7:C9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465"/>
  <sheetViews>
    <sheetView view="pageBreakPreview" zoomScaleSheetLayoutView="100" workbookViewId="0" topLeftCell="A410">
      <selection activeCell="C413" sqref="C413"/>
    </sheetView>
  </sheetViews>
  <sheetFormatPr defaultColWidth="9.140625" defaultRowHeight="15"/>
  <cols>
    <col min="1" max="1" width="3.8515625" style="94" customWidth="1"/>
    <col min="2" max="2" width="24.57421875" style="94" customWidth="1"/>
    <col min="3" max="3" width="16.8515625" style="94" customWidth="1"/>
    <col min="4" max="4" width="18.57421875" style="94" customWidth="1"/>
    <col min="5" max="7" width="10.421875" style="94" customWidth="1"/>
    <col min="8" max="8" width="11.140625" style="94" customWidth="1"/>
    <col min="9" max="9" width="10.7109375" style="94" customWidth="1"/>
    <col min="10" max="10" width="6.28125" style="590" customWidth="1"/>
    <col min="11" max="11" width="12.7109375" style="590" customWidth="1"/>
    <col min="12" max="12" width="6.421875" style="590" customWidth="1"/>
    <col min="13" max="16384" width="9.00390625" style="94" customWidth="1"/>
  </cols>
  <sheetData>
    <row r="1" spans="11:12" ht="18.75">
      <c r="K1" s="591" t="s">
        <v>689</v>
      </c>
      <c r="L1" s="592"/>
    </row>
    <row r="2" spans="1:12" ht="18.75">
      <c r="A2" s="773" t="s">
        <v>222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1:12" ht="18.75">
      <c r="A3" s="773" t="s">
        <v>1143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</row>
    <row r="4" spans="1:12" ht="18.75">
      <c r="A4" s="773" t="s">
        <v>223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</row>
    <row r="5" spans="1:12" ht="18.75">
      <c r="A5" s="774" t="s">
        <v>1580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</row>
    <row r="6" spans="1:12" ht="18.75">
      <c r="A6" s="774" t="s">
        <v>676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</row>
    <row r="7" spans="1:12" ht="18.75">
      <c r="A7" s="425" t="s">
        <v>752</v>
      </c>
      <c r="L7" s="593"/>
    </row>
    <row r="8" ht="18.75">
      <c r="A8" s="158" t="s">
        <v>485</v>
      </c>
    </row>
    <row r="9" spans="1:12" ht="18.75">
      <c r="A9" s="767" t="s">
        <v>386</v>
      </c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7"/>
    </row>
    <row r="10" spans="1:12" ht="18.75">
      <c r="A10" s="764" t="s">
        <v>0</v>
      </c>
      <c r="B10" s="764" t="s">
        <v>1</v>
      </c>
      <c r="C10" s="764" t="s">
        <v>2</v>
      </c>
      <c r="D10" s="98" t="s">
        <v>3</v>
      </c>
      <c r="E10" s="760" t="s">
        <v>329</v>
      </c>
      <c r="F10" s="761"/>
      <c r="G10" s="761"/>
      <c r="H10" s="761"/>
      <c r="I10" s="762"/>
      <c r="J10" s="567" t="s">
        <v>224</v>
      </c>
      <c r="K10" s="505" t="s">
        <v>5</v>
      </c>
      <c r="L10" s="746" t="s">
        <v>473</v>
      </c>
    </row>
    <row r="11" spans="1:12" ht="18.75">
      <c r="A11" s="765"/>
      <c r="B11" s="765"/>
      <c r="C11" s="765"/>
      <c r="D11" s="101" t="s">
        <v>6</v>
      </c>
      <c r="E11" s="102">
        <v>2561</v>
      </c>
      <c r="F11" s="98">
        <v>2562</v>
      </c>
      <c r="G11" s="103">
        <v>2563</v>
      </c>
      <c r="H11" s="103">
        <v>2564</v>
      </c>
      <c r="I11" s="103">
        <v>2565</v>
      </c>
      <c r="J11" s="568" t="s">
        <v>338</v>
      </c>
      <c r="K11" s="506" t="s">
        <v>7</v>
      </c>
      <c r="L11" s="747"/>
    </row>
    <row r="12" spans="1:12" ht="18.75">
      <c r="A12" s="766"/>
      <c r="B12" s="766"/>
      <c r="C12" s="766"/>
      <c r="D12" s="105"/>
      <c r="E12" s="106" t="s">
        <v>8</v>
      </c>
      <c r="F12" s="108" t="s">
        <v>8</v>
      </c>
      <c r="G12" s="107" t="s">
        <v>8</v>
      </c>
      <c r="H12" s="107" t="s">
        <v>8</v>
      </c>
      <c r="I12" s="107" t="s">
        <v>8</v>
      </c>
      <c r="J12" s="574"/>
      <c r="K12" s="507"/>
      <c r="L12" s="763"/>
    </row>
    <row r="13" spans="1:12" ht="18.75">
      <c r="A13" s="234">
        <v>1</v>
      </c>
      <c r="B13" s="111" t="s">
        <v>867</v>
      </c>
      <c r="C13" s="111" t="s">
        <v>474</v>
      </c>
      <c r="D13" s="239" t="s">
        <v>506</v>
      </c>
      <c r="E13" s="235">
        <v>100000</v>
      </c>
      <c r="F13" s="235"/>
      <c r="G13" s="235"/>
      <c r="H13" s="235"/>
      <c r="I13" s="235"/>
      <c r="J13" s="391" t="s">
        <v>341</v>
      </c>
      <c r="K13" s="481" t="s">
        <v>364</v>
      </c>
      <c r="L13" s="482" t="s">
        <v>291</v>
      </c>
    </row>
    <row r="14" spans="1:12" ht="18.75">
      <c r="A14" s="233"/>
      <c r="B14" s="116" t="s">
        <v>472</v>
      </c>
      <c r="C14" s="116" t="s">
        <v>475</v>
      </c>
      <c r="D14" s="118" t="s">
        <v>905</v>
      </c>
      <c r="E14" s="116"/>
      <c r="F14" s="116"/>
      <c r="G14" s="116"/>
      <c r="H14" s="114"/>
      <c r="I14" s="114"/>
      <c r="J14" s="387" t="s">
        <v>343</v>
      </c>
      <c r="K14" s="387" t="s">
        <v>365</v>
      </c>
      <c r="L14" s="387"/>
    </row>
    <row r="15" spans="1:12" ht="18.75">
      <c r="A15" s="233"/>
      <c r="B15" s="424"/>
      <c r="C15" s="116"/>
      <c r="D15" s="118" t="s">
        <v>897</v>
      </c>
      <c r="E15" s="116"/>
      <c r="F15" s="116"/>
      <c r="G15" s="116"/>
      <c r="H15" s="114"/>
      <c r="I15" s="114"/>
      <c r="J15" s="596"/>
      <c r="K15" s="387"/>
      <c r="L15" s="475"/>
    </row>
    <row r="16" spans="1:12" ht="18.75">
      <c r="A16" s="240"/>
      <c r="B16" s="124"/>
      <c r="C16" s="124"/>
      <c r="D16" s="126"/>
      <c r="E16" s="130"/>
      <c r="F16" s="130"/>
      <c r="G16" s="130"/>
      <c r="H16" s="124"/>
      <c r="I16" s="124"/>
      <c r="J16" s="389"/>
      <c r="K16" s="389"/>
      <c r="L16" s="483"/>
    </row>
    <row r="17" spans="1:12" ht="18.75">
      <c r="A17" s="256">
        <v>2</v>
      </c>
      <c r="B17" s="116" t="s">
        <v>493</v>
      </c>
      <c r="C17" s="116" t="s">
        <v>339</v>
      </c>
      <c r="D17" s="232" t="s">
        <v>340</v>
      </c>
      <c r="E17" s="114"/>
      <c r="F17" s="448">
        <v>400000</v>
      </c>
      <c r="G17" s="448">
        <v>400000</v>
      </c>
      <c r="H17" s="448">
        <v>400000</v>
      </c>
      <c r="I17" s="448">
        <v>400000</v>
      </c>
      <c r="J17" s="385" t="s">
        <v>341</v>
      </c>
      <c r="K17" s="387" t="s">
        <v>75</v>
      </c>
      <c r="L17" s="477" t="s">
        <v>291</v>
      </c>
    </row>
    <row r="18" spans="1:12" ht="18.75">
      <c r="A18" s="233"/>
      <c r="B18" s="116" t="s">
        <v>349</v>
      </c>
      <c r="C18" s="116" t="s">
        <v>342</v>
      </c>
      <c r="D18" s="118" t="s">
        <v>906</v>
      </c>
      <c r="E18" s="116"/>
      <c r="F18" s="148"/>
      <c r="G18" s="116"/>
      <c r="H18" s="116"/>
      <c r="I18" s="116"/>
      <c r="J18" s="387" t="s">
        <v>343</v>
      </c>
      <c r="K18" s="387" t="s">
        <v>344</v>
      </c>
      <c r="L18" s="387"/>
    </row>
    <row r="19" spans="1:12" ht="18.75">
      <c r="A19" s="233"/>
      <c r="B19" s="116" t="s">
        <v>1422</v>
      </c>
      <c r="C19" s="116" t="s">
        <v>305</v>
      </c>
      <c r="D19" s="118" t="s">
        <v>1015</v>
      </c>
      <c r="E19" s="116"/>
      <c r="F19" s="148"/>
      <c r="G19" s="116"/>
      <c r="H19" s="116"/>
      <c r="I19" s="116"/>
      <c r="J19" s="387"/>
      <c r="K19" s="387" t="s">
        <v>346</v>
      </c>
      <c r="L19" s="387"/>
    </row>
    <row r="20" spans="1:12" ht="18.75">
      <c r="A20" s="233"/>
      <c r="B20" s="116"/>
      <c r="C20" s="116" t="s">
        <v>347</v>
      </c>
      <c r="D20" s="118" t="s">
        <v>907</v>
      </c>
      <c r="E20" s="116"/>
      <c r="F20" s="148"/>
      <c r="G20" s="116"/>
      <c r="H20" s="116"/>
      <c r="I20" s="116"/>
      <c r="J20" s="387"/>
      <c r="K20" s="387"/>
      <c r="L20" s="387"/>
    </row>
    <row r="21" spans="1:12" ht="18.75">
      <c r="A21" s="450">
        <v>3</v>
      </c>
      <c r="B21" s="146" t="s">
        <v>353</v>
      </c>
      <c r="C21" s="111" t="s">
        <v>351</v>
      </c>
      <c r="D21" s="239" t="s">
        <v>352</v>
      </c>
      <c r="E21" s="235"/>
      <c r="F21" s="422">
        <v>400000</v>
      </c>
      <c r="G21" s="422">
        <v>400000</v>
      </c>
      <c r="H21" s="422">
        <v>400000</v>
      </c>
      <c r="I21" s="422">
        <v>400000</v>
      </c>
      <c r="J21" s="391" t="s">
        <v>341</v>
      </c>
      <c r="K21" s="597" t="s">
        <v>75</v>
      </c>
      <c r="L21" s="482" t="s">
        <v>291</v>
      </c>
    </row>
    <row r="22" spans="1:12" ht="18.75">
      <c r="A22" s="233"/>
      <c r="B22" s="100" t="s">
        <v>349</v>
      </c>
      <c r="C22" s="116" t="s">
        <v>1421</v>
      </c>
      <c r="D22" s="236" t="s">
        <v>910</v>
      </c>
      <c r="E22" s="116"/>
      <c r="F22" s="100"/>
      <c r="G22" s="116"/>
      <c r="H22" s="116"/>
      <c r="I22" s="116"/>
      <c r="J22" s="387" t="s">
        <v>343</v>
      </c>
      <c r="K22" s="388" t="s">
        <v>344</v>
      </c>
      <c r="L22" s="387"/>
    </row>
    <row r="23" spans="1:12" ht="18.75">
      <c r="A23" s="233"/>
      <c r="B23" s="424"/>
      <c r="C23" s="116" t="s">
        <v>348</v>
      </c>
      <c r="D23" s="236" t="s">
        <v>1016</v>
      </c>
      <c r="E23" s="116"/>
      <c r="F23" s="100"/>
      <c r="G23" s="116"/>
      <c r="H23" s="116"/>
      <c r="I23" s="116"/>
      <c r="J23" s="387"/>
      <c r="K23" s="388" t="s">
        <v>346</v>
      </c>
      <c r="L23" s="387"/>
    </row>
    <row r="24" spans="1:12" ht="18.75">
      <c r="A24" s="233"/>
      <c r="B24" s="100"/>
      <c r="C24" s="116"/>
      <c r="D24" s="118" t="s">
        <v>911</v>
      </c>
      <c r="E24" s="116"/>
      <c r="F24" s="100"/>
      <c r="G24" s="116"/>
      <c r="H24" s="116"/>
      <c r="I24" s="116"/>
      <c r="J24" s="387"/>
      <c r="K24" s="475"/>
      <c r="L24" s="387"/>
    </row>
    <row r="25" spans="1:12" ht="18.75">
      <c r="A25" s="240"/>
      <c r="B25" s="123"/>
      <c r="C25" s="124"/>
      <c r="D25" s="126" t="s">
        <v>900</v>
      </c>
      <c r="E25" s="124"/>
      <c r="F25" s="123"/>
      <c r="G25" s="124"/>
      <c r="H25" s="124"/>
      <c r="I25" s="124"/>
      <c r="J25" s="389"/>
      <c r="K25" s="479"/>
      <c r="L25" s="389"/>
    </row>
    <row r="26" spans="1:12" ht="18.75">
      <c r="A26" s="234">
        <v>4</v>
      </c>
      <c r="B26" s="428" t="s">
        <v>797</v>
      </c>
      <c r="C26" s="429" t="s">
        <v>456</v>
      </c>
      <c r="D26" s="430" t="s">
        <v>457</v>
      </c>
      <c r="E26" s="431"/>
      <c r="F26" s="431"/>
      <c r="G26" s="431">
        <v>200000</v>
      </c>
      <c r="H26" s="431">
        <v>200000</v>
      </c>
      <c r="I26" s="431">
        <v>200000</v>
      </c>
      <c r="J26" s="391" t="s">
        <v>341</v>
      </c>
      <c r="K26" s="481" t="s">
        <v>75</v>
      </c>
      <c r="L26" s="482" t="s">
        <v>291</v>
      </c>
    </row>
    <row r="27" spans="1:12" ht="18.75">
      <c r="A27" s="231"/>
      <c r="B27" s="100" t="s">
        <v>985</v>
      </c>
      <c r="C27" s="233" t="s">
        <v>342</v>
      </c>
      <c r="D27" s="236" t="s">
        <v>912</v>
      </c>
      <c r="E27" s="116"/>
      <c r="F27" s="121"/>
      <c r="G27" s="114"/>
      <c r="H27" s="114"/>
      <c r="I27" s="114"/>
      <c r="J27" s="387" t="s">
        <v>343</v>
      </c>
      <c r="K27" s="387" t="s">
        <v>344</v>
      </c>
      <c r="L27" s="387"/>
    </row>
    <row r="28" spans="1:12" ht="18.75">
      <c r="A28" s="233"/>
      <c r="B28" s="100" t="s">
        <v>986</v>
      </c>
      <c r="C28" s="116" t="s">
        <v>348</v>
      </c>
      <c r="D28" s="236" t="s">
        <v>997</v>
      </c>
      <c r="E28" s="116"/>
      <c r="F28" s="100"/>
      <c r="G28" s="116"/>
      <c r="H28" s="116"/>
      <c r="I28" s="116"/>
      <c r="J28" s="387"/>
      <c r="K28" s="387" t="s">
        <v>346</v>
      </c>
      <c r="L28" s="387"/>
    </row>
    <row r="29" spans="1:12" ht="18.75">
      <c r="A29" s="240"/>
      <c r="B29" s="435"/>
      <c r="C29" s="124"/>
      <c r="D29" s="243" t="s">
        <v>913</v>
      </c>
      <c r="E29" s="124"/>
      <c r="F29" s="123"/>
      <c r="G29" s="124"/>
      <c r="H29" s="124"/>
      <c r="I29" s="124"/>
      <c r="J29" s="389"/>
      <c r="K29" s="479"/>
      <c r="L29" s="389"/>
    </row>
    <row r="30" spans="1:12" ht="18.75">
      <c r="A30" s="241"/>
      <c r="B30" s="100"/>
      <c r="C30" s="100"/>
      <c r="D30" s="236"/>
      <c r="E30" s="100"/>
      <c r="F30" s="100"/>
      <c r="G30" s="100"/>
      <c r="H30" s="100"/>
      <c r="I30" s="100"/>
      <c r="J30" s="388"/>
      <c r="K30" s="388"/>
      <c r="L30" s="388"/>
    </row>
    <row r="31" spans="1:12" ht="18.75">
      <c r="A31" s="752" t="s">
        <v>1499</v>
      </c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</row>
    <row r="32" spans="1:12" s="100" customFormat="1" ht="18.75">
      <c r="A32" s="241"/>
      <c r="B32" s="427"/>
      <c r="D32" s="236"/>
      <c r="J32" s="388"/>
      <c r="K32" s="388"/>
      <c r="L32" s="388"/>
    </row>
    <row r="33" spans="1:12" ht="18.75">
      <c r="A33" s="425" t="s">
        <v>752</v>
      </c>
      <c r="K33" s="591" t="s">
        <v>689</v>
      </c>
      <c r="L33" s="593"/>
    </row>
    <row r="34" ht="18.75">
      <c r="A34" s="158" t="s">
        <v>485</v>
      </c>
    </row>
    <row r="35" spans="1:12" ht="18.75">
      <c r="A35" s="767" t="s">
        <v>386</v>
      </c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</row>
    <row r="36" spans="1:12" ht="18.75">
      <c r="A36" s="764" t="s">
        <v>0</v>
      </c>
      <c r="B36" s="764" t="s">
        <v>1</v>
      </c>
      <c r="C36" s="764" t="s">
        <v>2</v>
      </c>
      <c r="D36" s="98" t="s">
        <v>3</v>
      </c>
      <c r="E36" s="760" t="s">
        <v>329</v>
      </c>
      <c r="F36" s="761"/>
      <c r="G36" s="761"/>
      <c r="H36" s="761"/>
      <c r="I36" s="762"/>
      <c r="J36" s="567" t="s">
        <v>224</v>
      </c>
      <c r="K36" s="505" t="s">
        <v>5</v>
      </c>
      <c r="L36" s="746" t="s">
        <v>473</v>
      </c>
    </row>
    <row r="37" spans="1:12" ht="18.75">
      <c r="A37" s="765"/>
      <c r="B37" s="765"/>
      <c r="C37" s="765"/>
      <c r="D37" s="101" t="s">
        <v>6</v>
      </c>
      <c r="E37" s="102">
        <v>2561</v>
      </c>
      <c r="F37" s="98">
        <v>2562</v>
      </c>
      <c r="G37" s="103">
        <v>2563</v>
      </c>
      <c r="H37" s="103">
        <v>2564</v>
      </c>
      <c r="I37" s="103">
        <v>2565</v>
      </c>
      <c r="J37" s="568" t="s">
        <v>338</v>
      </c>
      <c r="K37" s="506" t="s">
        <v>7</v>
      </c>
      <c r="L37" s="747"/>
    </row>
    <row r="38" spans="1:12" ht="18.75">
      <c r="A38" s="766"/>
      <c r="B38" s="766"/>
      <c r="C38" s="766"/>
      <c r="D38" s="105"/>
      <c r="E38" s="106" t="s">
        <v>8</v>
      </c>
      <c r="F38" s="108" t="s">
        <v>8</v>
      </c>
      <c r="G38" s="107" t="s">
        <v>8</v>
      </c>
      <c r="H38" s="107" t="s">
        <v>8</v>
      </c>
      <c r="I38" s="107" t="s">
        <v>8</v>
      </c>
      <c r="J38" s="574"/>
      <c r="K38" s="507"/>
      <c r="L38" s="763"/>
    </row>
    <row r="39" spans="1:12" ht="18.75">
      <c r="A39" s="234">
        <v>5</v>
      </c>
      <c r="B39" s="111" t="s">
        <v>643</v>
      </c>
      <c r="C39" s="111" t="s">
        <v>339</v>
      </c>
      <c r="D39" s="239" t="s">
        <v>340</v>
      </c>
      <c r="E39" s="235"/>
      <c r="F39" s="235"/>
      <c r="G39" s="235">
        <v>120000</v>
      </c>
      <c r="H39" s="235">
        <v>120000</v>
      </c>
      <c r="I39" s="235">
        <v>120000</v>
      </c>
      <c r="J39" s="391" t="s">
        <v>341</v>
      </c>
      <c r="K39" s="481" t="s">
        <v>75</v>
      </c>
      <c r="L39" s="482" t="s">
        <v>291</v>
      </c>
    </row>
    <row r="40" spans="1:12" ht="18.75">
      <c r="A40" s="233"/>
      <c r="B40" s="116" t="s">
        <v>1585</v>
      </c>
      <c r="C40" s="116" t="s">
        <v>342</v>
      </c>
      <c r="D40" s="118" t="s">
        <v>925</v>
      </c>
      <c r="E40" s="116"/>
      <c r="F40" s="116"/>
      <c r="G40" s="116"/>
      <c r="H40" s="116"/>
      <c r="I40" s="116"/>
      <c r="J40" s="387" t="s">
        <v>343</v>
      </c>
      <c r="K40" s="387" t="s">
        <v>344</v>
      </c>
      <c r="L40" s="387"/>
    </row>
    <row r="41" spans="1:12" ht="18.75">
      <c r="A41" s="233"/>
      <c r="B41" s="116" t="s">
        <v>613</v>
      </c>
      <c r="C41" s="116" t="s">
        <v>305</v>
      </c>
      <c r="D41" s="118" t="s">
        <v>998</v>
      </c>
      <c r="E41" s="116"/>
      <c r="F41" s="116"/>
      <c r="G41" s="116"/>
      <c r="H41" s="116"/>
      <c r="I41" s="116"/>
      <c r="J41" s="387"/>
      <c r="K41" s="387" t="s">
        <v>346</v>
      </c>
      <c r="L41" s="387"/>
    </row>
    <row r="42" spans="1:12" ht="18.75">
      <c r="A42" s="240"/>
      <c r="B42" s="435"/>
      <c r="C42" s="124" t="s">
        <v>347</v>
      </c>
      <c r="D42" s="126"/>
      <c r="E42" s="124"/>
      <c r="F42" s="124"/>
      <c r="G42" s="124"/>
      <c r="H42" s="124"/>
      <c r="I42" s="124"/>
      <c r="J42" s="389"/>
      <c r="K42" s="389"/>
      <c r="L42" s="389"/>
    </row>
    <row r="43" spans="1:12" ht="18.75">
      <c r="A43" s="234">
        <v>6</v>
      </c>
      <c r="B43" s="254" t="s">
        <v>644</v>
      </c>
      <c r="C43" s="111" t="s">
        <v>454</v>
      </c>
      <c r="D43" s="264" t="s">
        <v>415</v>
      </c>
      <c r="E43" s="235"/>
      <c r="F43" s="235"/>
      <c r="H43" s="235">
        <v>500000</v>
      </c>
      <c r="I43" s="235"/>
      <c r="J43" s="391" t="s">
        <v>341</v>
      </c>
      <c r="K43" s="481" t="s">
        <v>364</v>
      </c>
      <c r="L43" s="482" t="s">
        <v>291</v>
      </c>
    </row>
    <row r="44" spans="1:12" ht="18.75">
      <c r="A44" s="231"/>
      <c r="B44" s="116" t="s">
        <v>645</v>
      </c>
      <c r="C44" s="116" t="s">
        <v>404</v>
      </c>
      <c r="D44" s="118" t="s">
        <v>1502</v>
      </c>
      <c r="E44" s="114"/>
      <c r="F44" s="114"/>
      <c r="G44" s="114"/>
      <c r="H44" s="116"/>
      <c r="I44" s="116"/>
      <c r="J44" s="387" t="s">
        <v>343</v>
      </c>
      <c r="K44" s="387" t="s">
        <v>365</v>
      </c>
      <c r="L44" s="387"/>
    </row>
    <row r="45" spans="1:12" ht="18.75">
      <c r="A45" s="231"/>
      <c r="B45" s="116" t="s">
        <v>386</v>
      </c>
      <c r="C45" s="116" t="s">
        <v>416</v>
      </c>
      <c r="D45" s="118" t="s">
        <v>914</v>
      </c>
      <c r="E45" s="114"/>
      <c r="F45" s="114"/>
      <c r="G45" s="114"/>
      <c r="H45" s="116"/>
      <c r="I45" s="116"/>
      <c r="J45" s="387"/>
      <c r="K45" s="387"/>
      <c r="L45" s="387"/>
    </row>
    <row r="46" spans="1:12" ht="18.75">
      <c r="A46" s="231"/>
      <c r="B46" s="424"/>
      <c r="C46" s="116"/>
      <c r="D46" s="118" t="s">
        <v>947</v>
      </c>
      <c r="E46" s="116"/>
      <c r="F46" s="253"/>
      <c r="G46" s="253"/>
      <c r="H46" s="116"/>
      <c r="I46" s="116"/>
      <c r="J46" s="387"/>
      <c r="K46" s="387"/>
      <c r="L46" s="477"/>
    </row>
    <row r="47" spans="1:12" s="100" customFormat="1" ht="18.75">
      <c r="A47" s="234">
        <v>7</v>
      </c>
      <c r="B47" s="146" t="s">
        <v>903</v>
      </c>
      <c r="C47" s="111" t="s">
        <v>339</v>
      </c>
      <c r="D47" s="239" t="s">
        <v>458</v>
      </c>
      <c r="E47" s="426"/>
      <c r="F47" s="235"/>
      <c r="G47" s="271">
        <v>200000</v>
      </c>
      <c r="H47" s="235">
        <v>200000</v>
      </c>
      <c r="I47" s="235">
        <v>200000</v>
      </c>
      <c r="J47" s="391" t="s">
        <v>341</v>
      </c>
      <c r="K47" s="597" t="s">
        <v>75</v>
      </c>
      <c r="L47" s="482" t="s">
        <v>291</v>
      </c>
    </row>
    <row r="48" spans="1:12" s="100" customFormat="1" ht="18.75">
      <c r="A48" s="231"/>
      <c r="B48" s="100" t="s">
        <v>904</v>
      </c>
      <c r="C48" s="116" t="s">
        <v>342</v>
      </c>
      <c r="D48" s="236" t="s">
        <v>908</v>
      </c>
      <c r="E48" s="116"/>
      <c r="G48" s="116"/>
      <c r="H48" s="116"/>
      <c r="I48" s="116"/>
      <c r="J48" s="387" t="s">
        <v>343</v>
      </c>
      <c r="K48" s="388" t="s">
        <v>344</v>
      </c>
      <c r="L48" s="387"/>
    </row>
    <row r="49" spans="1:12" s="100" customFormat="1" ht="18.75">
      <c r="A49" s="233"/>
      <c r="B49" s="100" t="s">
        <v>792</v>
      </c>
      <c r="C49" s="116" t="s">
        <v>305</v>
      </c>
      <c r="D49" s="236" t="s">
        <v>946</v>
      </c>
      <c r="E49" s="116"/>
      <c r="G49" s="116"/>
      <c r="H49" s="116"/>
      <c r="I49" s="116"/>
      <c r="J49" s="387"/>
      <c r="K49" s="388" t="s">
        <v>346</v>
      </c>
      <c r="L49" s="387"/>
    </row>
    <row r="50" spans="1:12" s="100" customFormat="1" ht="18.75">
      <c r="A50" s="240"/>
      <c r="B50" s="423"/>
      <c r="C50" s="124" t="s">
        <v>347</v>
      </c>
      <c r="D50" s="243" t="s">
        <v>909</v>
      </c>
      <c r="E50" s="124"/>
      <c r="F50" s="123"/>
      <c r="G50" s="124"/>
      <c r="H50" s="124"/>
      <c r="I50" s="124"/>
      <c r="J50" s="389"/>
      <c r="K50" s="390"/>
      <c r="L50" s="389"/>
    </row>
    <row r="51" spans="1:12" ht="18.75">
      <c r="A51" s="241"/>
      <c r="B51" s="438"/>
      <c r="C51" s="100"/>
      <c r="D51" s="236"/>
      <c r="E51" s="100"/>
      <c r="F51" s="100"/>
      <c r="G51" s="100"/>
      <c r="H51" s="100"/>
      <c r="I51" s="100"/>
      <c r="J51" s="388"/>
      <c r="K51" s="388"/>
      <c r="L51" s="388"/>
    </row>
    <row r="52" spans="1:12" ht="18.75">
      <c r="A52" s="241"/>
      <c r="B52" s="438"/>
      <c r="C52" s="100"/>
      <c r="D52" s="236"/>
      <c r="E52" s="100"/>
      <c r="F52" s="100"/>
      <c r="G52" s="100"/>
      <c r="H52" s="100"/>
      <c r="I52" s="100"/>
      <c r="J52" s="388"/>
      <c r="K52" s="388"/>
      <c r="L52" s="388"/>
    </row>
    <row r="53" spans="1:12" ht="18.75">
      <c r="A53" s="241"/>
      <c r="B53" s="438"/>
      <c r="C53" s="100"/>
      <c r="D53" s="236"/>
      <c r="E53" s="100"/>
      <c r="F53" s="100"/>
      <c r="G53" s="100"/>
      <c r="H53" s="100"/>
      <c r="I53" s="100"/>
      <c r="J53" s="388"/>
      <c r="K53" s="388"/>
      <c r="L53" s="388"/>
    </row>
    <row r="54" spans="1:12" ht="18.75">
      <c r="A54" s="241"/>
      <c r="B54" s="438"/>
      <c r="C54" s="100"/>
      <c r="D54" s="236"/>
      <c r="E54" s="100"/>
      <c r="F54" s="100"/>
      <c r="G54" s="100"/>
      <c r="H54" s="100"/>
      <c r="I54" s="100"/>
      <c r="J54" s="388"/>
      <c r="K54" s="388"/>
      <c r="L54" s="388"/>
    </row>
    <row r="55" spans="1:12" ht="18.75">
      <c r="A55" s="241"/>
      <c r="B55" s="438"/>
      <c r="C55" s="100"/>
      <c r="D55" s="236"/>
      <c r="E55" s="100"/>
      <c r="F55" s="100"/>
      <c r="G55" s="100"/>
      <c r="H55" s="100"/>
      <c r="I55" s="100"/>
      <c r="J55" s="388"/>
      <c r="K55" s="388"/>
      <c r="L55" s="388"/>
    </row>
    <row r="56" spans="1:12" ht="18.75">
      <c r="A56" s="241"/>
      <c r="B56" s="438"/>
      <c r="C56" s="100"/>
      <c r="D56" s="236"/>
      <c r="E56" s="100"/>
      <c r="F56" s="100"/>
      <c r="G56" s="100"/>
      <c r="H56" s="100"/>
      <c r="I56" s="100"/>
      <c r="J56" s="388"/>
      <c r="K56" s="388"/>
      <c r="L56" s="388"/>
    </row>
    <row r="57" spans="1:12" ht="18.75">
      <c r="A57" s="241"/>
      <c r="B57" s="438"/>
      <c r="C57" s="100"/>
      <c r="D57" s="236"/>
      <c r="E57" s="100"/>
      <c r="F57" s="100"/>
      <c r="G57" s="100"/>
      <c r="H57" s="100"/>
      <c r="I57" s="100"/>
      <c r="J57" s="388"/>
      <c r="K57" s="388"/>
      <c r="L57" s="388"/>
    </row>
    <row r="58" spans="1:12" ht="18.75">
      <c r="A58" s="241"/>
      <c r="B58" s="438"/>
      <c r="C58" s="100"/>
      <c r="D58" s="236"/>
      <c r="E58" s="100"/>
      <c r="F58" s="100"/>
      <c r="G58" s="100"/>
      <c r="H58" s="100"/>
      <c r="I58" s="100"/>
      <c r="J58" s="388"/>
      <c r="K58" s="388"/>
      <c r="L58" s="388"/>
    </row>
    <row r="59" spans="1:12" ht="18.75">
      <c r="A59" s="241"/>
      <c r="B59" s="438"/>
      <c r="C59" s="100"/>
      <c r="D59" s="236"/>
      <c r="E59" s="100"/>
      <c r="F59" s="100"/>
      <c r="G59" s="100"/>
      <c r="H59" s="100"/>
      <c r="I59" s="100"/>
      <c r="J59" s="388"/>
      <c r="K59" s="388"/>
      <c r="L59" s="388"/>
    </row>
    <row r="60" spans="1:12" ht="18.75">
      <c r="A60" s="241"/>
      <c r="B60" s="438"/>
      <c r="C60" s="100"/>
      <c r="D60" s="236"/>
      <c r="E60" s="100"/>
      <c r="F60" s="100"/>
      <c r="G60" s="100"/>
      <c r="H60" s="100"/>
      <c r="I60" s="100"/>
      <c r="J60" s="388"/>
      <c r="K60" s="388"/>
      <c r="L60" s="388"/>
    </row>
    <row r="61" spans="1:12" ht="18.75">
      <c r="A61" s="759" t="s">
        <v>1469</v>
      </c>
      <c r="B61" s="759"/>
      <c r="C61" s="759"/>
      <c r="D61" s="759"/>
      <c r="E61" s="759"/>
      <c r="F61" s="759"/>
      <c r="G61" s="759"/>
      <c r="H61" s="759"/>
      <c r="I61" s="759"/>
      <c r="J61" s="759"/>
      <c r="K61" s="759"/>
      <c r="L61" s="759"/>
    </row>
    <row r="62" ht="18.75"/>
    <row r="63" ht="18.75">
      <c r="K63" s="591" t="s">
        <v>689</v>
      </c>
    </row>
    <row r="64" spans="1:12" ht="18.75">
      <c r="A64" s="425" t="s">
        <v>752</v>
      </c>
      <c r="K64" s="94"/>
      <c r="L64" s="592"/>
    </row>
    <row r="65" ht="18.75">
      <c r="A65" s="158" t="s">
        <v>485</v>
      </c>
    </row>
    <row r="66" spans="1:12" ht="18.75">
      <c r="A66" s="767" t="s">
        <v>486</v>
      </c>
      <c r="B66" s="767"/>
      <c r="C66" s="767"/>
      <c r="D66" s="767"/>
      <c r="E66" s="767"/>
      <c r="F66" s="767"/>
      <c r="G66" s="767"/>
      <c r="H66" s="767"/>
      <c r="I66" s="767"/>
      <c r="J66" s="767"/>
      <c r="K66" s="767"/>
      <c r="L66" s="767"/>
    </row>
    <row r="67" spans="1:12" ht="18.75">
      <c r="A67" s="756" t="s">
        <v>0</v>
      </c>
      <c r="B67" s="764" t="s">
        <v>1</v>
      </c>
      <c r="C67" s="764" t="s">
        <v>2</v>
      </c>
      <c r="D67" s="98" t="s">
        <v>3</v>
      </c>
      <c r="E67" s="760" t="s">
        <v>329</v>
      </c>
      <c r="F67" s="761"/>
      <c r="G67" s="761"/>
      <c r="H67" s="761"/>
      <c r="I67" s="762"/>
      <c r="J67" s="567" t="s">
        <v>224</v>
      </c>
      <c r="K67" s="505" t="s">
        <v>5</v>
      </c>
      <c r="L67" s="746" t="s">
        <v>473</v>
      </c>
    </row>
    <row r="68" spans="1:12" ht="18.75">
      <c r="A68" s="757"/>
      <c r="B68" s="765"/>
      <c r="C68" s="765"/>
      <c r="D68" s="101" t="s">
        <v>6</v>
      </c>
      <c r="E68" s="102">
        <v>2561</v>
      </c>
      <c r="F68" s="98">
        <v>2562</v>
      </c>
      <c r="G68" s="103">
        <v>2563</v>
      </c>
      <c r="H68" s="103">
        <v>2564</v>
      </c>
      <c r="I68" s="103">
        <v>2565</v>
      </c>
      <c r="J68" s="568" t="s">
        <v>338</v>
      </c>
      <c r="K68" s="506" t="s">
        <v>7</v>
      </c>
      <c r="L68" s="747"/>
    </row>
    <row r="69" spans="1:12" ht="18.75">
      <c r="A69" s="758"/>
      <c r="B69" s="766"/>
      <c r="C69" s="766"/>
      <c r="D69" s="105"/>
      <c r="E69" s="106" t="s">
        <v>8</v>
      </c>
      <c r="F69" s="108" t="s">
        <v>8</v>
      </c>
      <c r="G69" s="107" t="s">
        <v>8</v>
      </c>
      <c r="H69" s="107" t="s">
        <v>8</v>
      </c>
      <c r="I69" s="107" t="s">
        <v>8</v>
      </c>
      <c r="J69" s="574"/>
      <c r="K69" s="507"/>
      <c r="L69" s="763"/>
    </row>
    <row r="70" spans="1:12" s="100" customFormat="1" ht="18.75">
      <c r="A70" s="256">
        <v>8</v>
      </c>
      <c r="B70" s="100" t="s">
        <v>653</v>
      </c>
      <c r="C70" s="116" t="s">
        <v>351</v>
      </c>
      <c r="D70" s="232" t="s">
        <v>352</v>
      </c>
      <c r="E70" s="121"/>
      <c r="F70" s="449">
        <v>400000</v>
      </c>
      <c r="G70" s="449">
        <v>400000</v>
      </c>
      <c r="H70" s="422">
        <v>400000</v>
      </c>
      <c r="I70" s="422">
        <v>400000</v>
      </c>
      <c r="J70" s="385" t="s">
        <v>341</v>
      </c>
      <c r="K70" s="388" t="s">
        <v>75</v>
      </c>
      <c r="L70" s="477" t="s">
        <v>291</v>
      </c>
    </row>
    <row r="71" spans="1:12" s="100" customFormat="1" ht="18.75">
      <c r="A71" s="233"/>
      <c r="B71" s="100" t="s">
        <v>654</v>
      </c>
      <c r="C71" s="116" t="s">
        <v>1421</v>
      </c>
      <c r="D71" s="236" t="s">
        <v>915</v>
      </c>
      <c r="E71" s="116"/>
      <c r="G71" s="148"/>
      <c r="H71" s="116"/>
      <c r="I71" s="116"/>
      <c r="J71" s="387" t="s">
        <v>343</v>
      </c>
      <c r="K71" s="388" t="s">
        <v>344</v>
      </c>
      <c r="L71" s="387"/>
    </row>
    <row r="72" spans="1:12" s="100" customFormat="1" ht="18.75">
      <c r="A72" s="233"/>
      <c r="B72" s="100" t="s">
        <v>436</v>
      </c>
      <c r="C72" s="116" t="s">
        <v>348</v>
      </c>
      <c r="D72" s="118" t="s">
        <v>1017</v>
      </c>
      <c r="E72" s="116"/>
      <c r="G72" s="116"/>
      <c r="H72" s="116"/>
      <c r="I72" s="116"/>
      <c r="J72" s="387"/>
      <c r="K72" s="388" t="s">
        <v>346</v>
      </c>
      <c r="L72" s="387"/>
    </row>
    <row r="73" spans="1:12" s="100" customFormat="1" ht="18.75">
      <c r="A73" s="233"/>
      <c r="B73" s="424"/>
      <c r="C73" s="116"/>
      <c r="D73" s="118" t="s">
        <v>916</v>
      </c>
      <c r="E73" s="148"/>
      <c r="F73" s="116"/>
      <c r="G73" s="116"/>
      <c r="H73" s="116"/>
      <c r="I73" s="116"/>
      <c r="J73" s="387"/>
      <c r="K73" s="388"/>
      <c r="L73" s="387"/>
    </row>
    <row r="74" spans="1:12" s="100" customFormat="1" ht="18.75">
      <c r="A74" s="233"/>
      <c r="C74" s="116"/>
      <c r="D74" s="118" t="s">
        <v>900</v>
      </c>
      <c r="E74" s="148"/>
      <c r="F74" s="116"/>
      <c r="G74" s="116"/>
      <c r="H74" s="116"/>
      <c r="I74" s="116"/>
      <c r="J74" s="387"/>
      <c r="K74" s="388"/>
      <c r="L74" s="387"/>
    </row>
    <row r="75" spans="1:12" ht="18.75">
      <c r="A75" s="234">
        <v>9</v>
      </c>
      <c r="B75" s="111" t="s">
        <v>493</v>
      </c>
      <c r="C75" s="111" t="s">
        <v>339</v>
      </c>
      <c r="D75" s="239" t="s">
        <v>340</v>
      </c>
      <c r="E75" s="271">
        <v>200000</v>
      </c>
      <c r="F75" s="271">
        <v>200000</v>
      </c>
      <c r="G75" s="235">
        <v>200000</v>
      </c>
      <c r="H75" s="235">
        <v>200000</v>
      </c>
      <c r="I75" s="235">
        <v>200000</v>
      </c>
      <c r="J75" s="391" t="s">
        <v>341</v>
      </c>
      <c r="K75" s="481" t="s">
        <v>75</v>
      </c>
      <c r="L75" s="482" t="s">
        <v>291</v>
      </c>
    </row>
    <row r="76" spans="1:12" ht="18.75">
      <c r="A76" s="233"/>
      <c r="B76" s="116" t="s">
        <v>648</v>
      </c>
      <c r="C76" s="116" t="s">
        <v>342</v>
      </c>
      <c r="D76" s="118" t="s">
        <v>906</v>
      </c>
      <c r="E76" s="116"/>
      <c r="F76" s="148"/>
      <c r="G76" s="116"/>
      <c r="H76" s="116"/>
      <c r="I76" s="116"/>
      <c r="J76" s="387" t="s">
        <v>343</v>
      </c>
      <c r="K76" s="387" t="s">
        <v>344</v>
      </c>
      <c r="L76" s="387"/>
    </row>
    <row r="77" spans="1:12" ht="18.75">
      <c r="A77" s="233"/>
      <c r="B77" s="116" t="s">
        <v>894</v>
      </c>
      <c r="C77" s="116" t="s">
        <v>305</v>
      </c>
      <c r="D77" s="118" t="s">
        <v>941</v>
      </c>
      <c r="E77" s="116"/>
      <c r="F77" s="148"/>
      <c r="G77" s="116"/>
      <c r="H77" s="116"/>
      <c r="I77" s="116"/>
      <c r="J77" s="387"/>
      <c r="K77" s="387" t="s">
        <v>346</v>
      </c>
      <c r="L77" s="387"/>
    </row>
    <row r="78" spans="1:12" ht="18.75">
      <c r="A78" s="233"/>
      <c r="B78" s="116"/>
      <c r="C78" s="116" t="s">
        <v>347</v>
      </c>
      <c r="D78" s="118" t="s">
        <v>917</v>
      </c>
      <c r="E78" s="116"/>
      <c r="F78" s="148"/>
      <c r="G78" s="116"/>
      <c r="H78" s="116"/>
      <c r="I78" s="116"/>
      <c r="J78" s="387"/>
      <c r="K78" s="387"/>
      <c r="L78" s="387"/>
    </row>
    <row r="79" spans="1:12" s="100" customFormat="1" ht="18.75">
      <c r="A79" s="234">
        <v>10</v>
      </c>
      <c r="B79" s="146" t="s">
        <v>642</v>
      </c>
      <c r="C79" s="111" t="s">
        <v>456</v>
      </c>
      <c r="D79" s="239" t="s">
        <v>355</v>
      </c>
      <c r="E79" s="147"/>
      <c r="F79" s="426">
        <v>200000</v>
      </c>
      <c r="G79" s="235">
        <v>200000</v>
      </c>
      <c r="H79" s="147">
        <v>200000</v>
      </c>
      <c r="I79" s="147">
        <v>200000</v>
      </c>
      <c r="J79" s="391" t="s">
        <v>341</v>
      </c>
      <c r="K79" s="597" t="s">
        <v>75</v>
      </c>
      <c r="L79" s="482" t="s">
        <v>291</v>
      </c>
    </row>
    <row r="80" spans="1:12" s="100" customFormat="1" ht="18.75">
      <c r="A80" s="233"/>
      <c r="B80" s="100" t="s">
        <v>984</v>
      </c>
      <c r="C80" s="116" t="s">
        <v>342</v>
      </c>
      <c r="D80" s="236" t="s">
        <v>918</v>
      </c>
      <c r="E80" s="114"/>
      <c r="F80" s="94"/>
      <c r="G80" s="148"/>
      <c r="H80" s="116"/>
      <c r="I80" s="116"/>
      <c r="J80" s="387" t="s">
        <v>343</v>
      </c>
      <c r="K80" s="388" t="s">
        <v>344</v>
      </c>
      <c r="L80" s="387"/>
    </row>
    <row r="81" spans="1:12" s="100" customFormat="1" ht="18.75">
      <c r="A81" s="233"/>
      <c r="B81" s="100" t="s">
        <v>486</v>
      </c>
      <c r="C81" s="116" t="s">
        <v>305</v>
      </c>
      <c r="D81" s="118" t="s">
        <v>999</v>
      </c>
      <c r="E81" s="114"/>
      <c r="F81" s="94"/>
      <c r="G81" s="148"/>
      <c r="H81" s="116"/>
      <c r="I81" s="116"/>
      <c r="J81" s="387"/>
      <c r="K81" s="388" t="s">
        <v>346</v>
      </c>
      <c r="L81" s="387"/>
    </row>
    <row r="82" spans="1:12" s="100" customFormat="1" ht="18.75">
      <c r="A82" s="233"/>
      <c r="B82" s="116" t="s">
        <v>763</v>
      </c>
      <c r="C82" s="148" t="s">
        <v>347</v>
      </c>
      <c r="D82" s="118" t="s">
        <v>917</v>
      </c>
      <c r="E82" s="114"/>
      <c r="F82" s="94"/>
      <c r="G82" s="148"/>
      <c r="H82" s="116"/>
      <c r="I82" s="116"/>
      <c r="J82" s="387"/>
      <c r="K82" s="388"/>
      <c r="L82" s="387"/>
    </row>
    <row r="83" spans="1:12" s="100" customFormat="1" ht="18.75">
      <c r="A83" s="233"/>
      <c r="B83" s="100" t="s">
        <v>762</v>
      </c>
      <c r="C83" s="148"/>
      <c r="D83" s="118"/>
      <c r="E83" s="114"/>
      <c r="F83" s="94"/>
      <c r="G83" s="148"/>
      <c r="H83" s="116"/>
      <c r="I83" s="116"/>
      <c r="J83" s="387"/>
      <c r="K83" s="388"/>
      <c r="L83" s="387"/>
    </row>
    <row r="84" spans="1:12" s="100" customFormat="1" ht="18.75">
      <c r="A84" s="240"/>
      <c r="B84" s="432"/>
      <c r="C84" s="251"/>
      <c r="D84" s="126"/>
      <c r="E84" s="124"/>
      <c r="F84" s="123"/>
      <c r="G84" s="251"/>
      <c r="H84" s="124"/>
      <c r="I84" s="124"/>
      <c r="J84" s="389"/>
      <c r="K84" s="390"/>
      <c r="L84" s="389"/>
    </row>
    <row r="85" spans="1:12" s="100" customFormat="1" ht="18.75">
      <c r="A85" s="234">
        <v>11</v>
      </c>
      <c r="B85" s="146" t="s">
        <v>903</v>
      </c>
      <c r="C85" s="111" t="s">
        <v>339</v>
      </c>
      <c r="D85" s="239" t="s">
        <v>458</v>
      </c>
      <c r="E85" s="426"/>
      <c r="F85" s="235">
        <v>200000</v>
      </c>
      <c r="G85" s="235">
        <v>200000</v>
      </c>
      <c r="H85" s="235">
        <v>200000</v>
      </c>
      <c r="I85" s="235">
        <v>200000</v>
      </c>
      <c r="J85" s="391" t="s">
        <v>341</v>
      </c>
      <c r="K85" s="597" t="s">
        <v>75</v>
      </c>
      <c r="L85" s="482" t="s">
        <v>291</v>
      </c>
    </row>
    <row r="86" spans="1:12" s="100" customFormat="1" ht="18.75">
      <c r="A86" s="231"/>
      <c r="B86" s="100" t="s">
        <v>904</v>
      </c>
      <c r="C86" s="116" t="s">
        <v>342</v>
      </c>
      <c r="D86" s="236" t="s">
        <v>1503</v>
      </c>
      <c r="E86" s="116"/>
      <c r="G86" s="116"/>
      <c r="H86" s="116"/>
      <c r="I86" s="116"/>
      <c r="J86" s="387" t="s">
        <v>343</v>
      </c>
      <c r="K86" s="388" t="s">
        <v>344</v>
      </c>
      <c r="L86" s="387"/>
    </row>
    <row r="87" spans="1:12" s="100" customFormat="1" ht="18.75">
      <c r="A87" s="233"/>
      <c r="B87" s="100" t="s">
        <v>795</v>
      </c>
      <c r="C87" s="116" t="s">
        <v>305</v>
      </c>
      <c r="D87" s="236" t="s">
        <v>946</v>
      </c>
      <c r="E87" s="116"/>
      <c r="G87" s="116"/>
      <c r="H87" s="116"/>
      <c r="I87" s="116"/>
      <c r="J87" s="387"/>
      <c r="K87" s="388" t="s">
        <v>346</v>
      </c>
      <c r="L87" s="387"/>
    </row>
    <row r="88" spans="1:12" s="100" customFormat="1" ht="18.75">
      <c r="A88" s="240"/>
      <c r="B88" s="435"/>
      <c r="C88" s="124" t="s">
        <v>347</v>
      </c>
      <c r="D88" s="243" t="s">
        <v>909</v>
      </c>
      <c r="E88" s="124"/>
      <c r="F88" s="123"/>
      <c r="G88" s="124"/>
      <c r="H88" s="124"/>
      <c r="I88" s="124"/>
      <c r="J88" s="389"/>
      <c r="K88" s="390"/>
      <c r="L88" s="389"/>
    </row>
    <row r="89" spans="1:12" ht="18.75">
      <c r="A89" s="241"/>
      <c r="B89" s="100"/>
      <c r="C89" s="100"/>
      <c r="D89" s="330"/>
      <c r="E89" s="100"/>
      <c r="F89" s="100"/>
      <c r="G89" s="100"/>
      <c r="H89" s="100"/>
      <c r="I89" s="100"/>
      <c r="J89" s="388"/>
      <c r="K89" s="388"/>
      <c r="L89" s="388"/>
    </row>
    <row r="90" spans="1:12" ht="18.75">
      <c r="A90" s="241"/>
      <c r="B90" s="100"/>
      <c r="C90" s="100"/>
      <c r="D90" s="330"/>
      <c r="E90" s="100"/>
      <c r="F90" s="100"/>
      <c r="G90" s="100"/>
      <c r="H90" s="100"/>
      <c r="I90" s="100"/>
      <c r="J90" s="388"/>
      <c r="K90" s="388"/>
      <c r="L90" s="388"/>
    </row>
    <row r="91" spans="1:12" ht="18.75">
      <c r="A91" s="241"/>
      <c r="B91" s="100"/>
      <c r="C91" s="100"/>
      <c r="D91" s="330"/>
      <c r="E91" s="100"/>
      <c r="F91" s="100"/>
      <c r="G91" s="100"/>
      <c r="H91" s="100"/>
      <c r="I91" s="100"/>
      <c r="J91" s="388"/>
      <c r="K91" s="388"/>
      <c r="L91" s="388"/>
    </row>
    <row r="92" spans="1:12" ht="18.75">
      <c r="A92" s="759" t="s">
        <v>1470</v>
      </c>
      <c r="B92" s="759"/>
      <c r="C92" s="759"/>
      <c r="D92" s="759"/>
      <c r="E92" s="759"/>
      <c r="F92" s="759"/>
      <c r="G92" s="759"/>
      <c r="H92" s="759"/>
      <c r="I92" s="759"/>
      <c r="J92" s="759"/>
      <c r="K92" s="759"/>
      <c r="L92" s="759"/>
    </row>
    <row r="93" spans="1:12" ht="18.75">
      <c r="A93" s="241"/>
      <c r="B93" s="100"/>
      <c r="C93" s="100"/>
      <c r="D93" s="330"/>
      <c r="E93" s="100"/>
      <c r="F93" s="100"/>
      <c r="G93" s="100"/>
      <c r="H93" s="100"/>
      <c r="I93" s="100"/>
      <c r="J93" s="388"/>
      <c r="K93" s="388"/>
      <c r="L93" s="388"/>
    </row>
    <row r="94" ht="18.75"/>
    <row r="95" spans="1:12" s="100" customFormat="1" ht="18.75">
      <c r="A95" s="241"/>
      <c r="D95" s="119"/>
      <c r="J95" s="388"/>
      <c r="K95" s="591" t="s">
        <v>689</v>
      </c>
      <c r="L95" s="476"/>
    </row>
    <row r="96" ht="18.75"/>
    <row r="97" spans="1:12" ht="18.75">
      <c r="A97" s="425" t="s">
        <v>752</v>
      </c>
      <c r="K97" s="94"/>
      <c r="L97" s="593"/>
    </row>
    <row r="98" spans="1:12" s="100" customFormat="1" ht="18.75">
      <c r="A98" s="158" t="s">
        <v>485</v>
      </c>
      <c r="B98" s="94"/>
      <c r="C98" s="94"/>
      <c r="D98" s="94"/>
      <c r="E98" s="94"/>
      <c r="F98" s="94"/>
      <c r="G98" s="94"/>
      <c r="H98" s="94"/>
      <c r="I98" s="94"/>
      <c r="J98" s="590"/>
      <c r="K98" s="590"/>
      <c r="L98" s="590"/>
    </row>
    <row r="99" spans="1:12" s="100" customFormat="1" ht="18.75">
      <c r="A99" s="767" t="s">
        <v>417</v>
      </c>
      <c r="B99" s="767"/>
      <c r="C99" s="767"/>
      <c r="D99" s="767"/>
      <c r="E99" s="767"/>
      <c r="F99" s="767"/>
      <c r="G99" s="767"/>
      <c r="H99" s="767"/>
      <c r="I99" s="767"/>
      <c r="J99" s="767"/>
      <c r="K99" s="767"/>
      <c r="L99" s="767"/>
    </row>
    <row r="100" spans="1:12" s="100" customFormat="1" ht="18.75">
      <c r="A100" s="756" t="s">
        <v>0</v>
      </c>
      <c r="B100" s="764" t="s">
        <v>1</v>
      </c>
      <c r="C100" s="764" t="s">
        <v>2</v>
      </c>
      <c r="D100" s="98" t="s">
        <v>3</v>
      </c>
      <c r="E100" s="760" t="s">
        <v>329</v>
      </c>
      <c r="F100" s="761"/>
      <c r="G100" s="761"/>
      <c r="H100" s="761"/>
      <c r="I100" s="762"/>
      <c r="J100" s="567" t="s">
        <v>224</v>
      </c>
      <c r="K100" s="505" t="s">
        <v>5</v>
      </c>
      <c r="L100" s="746" t="s">
        <v>473</v>
      </c>
    </row>
    <row r="101" spans="1:12" s="100" customFormat="1" ht="18.75">
      <c r="A101" s="757"/>
      <c r="B101" s="765"/>
      <c r="C101" s="765"/>
      <c r="D101" s="101" t="s">
        <v>6</v>
      </c>
      <c r="E101" s="102">
        <v>2561</v>
      </c>
      <c r="F101" s="98">
        <v>2562</v>
      </c>
      <c r="G101" s="103">
        <v>2563</v>
      </c>
      <c r="H101" s="103">
        <v>2564</v>
      </c>
      <c r="I101" s="103">
        <v>2565</v>
      </c>
      <c r="J101" s="568" t="s">
        <v>338</v>
      </c>
      <c r="K101" s="506" t="s">
        <v>7</v>
      </c>
      <c r="L101" s="747"/>
    </row>
    <row r="102" spans="1:12" s="100" customFormat="1" ht="18.75">
      <c r="A102" s="758"/>
      <c r="B102" s="766"/>
      <c r="C102" s="766"/>
      <c r="D102" s="105"/>
      <c r="E102" s="106" t="s">
        <v>8</v>
      </c>
      <c r="F102" s="108" t="s">
        <v>8</v>
      </c>
      <c r="G102" s="107" t="s">
        <v>8</v>
      </c>
      <c r="H102" s="107" t="s">
        <v>8</v>
      </c>
      <c r="I102" s="107" t="s">
        <v>8</v>
      </c>
      <c r="J102" s="574"/>
      <c r="K102" s="507"/>
      <c r="L102" s="763"/>
    </row>
    <row r="103" spans="1:12" s="100" customFormat="1" ht="18.75">
      <c r="A103" s="256">
        <v>12</v>
      </c>
      <c r="B103" s="100" t="s">
        <v>685</v>
      </c>
      <c r="C103" s="116" t="s">
        <v>339</v>
      </c>
      <c r="D103" s="232" t="s">
        <v>340</v>
      </c>
      <c r="E103" s="114">
        <v>100000</v>
      </c>
      <c r="F103" s="448">
        <v>400000</v>
      </c>
      <c r="G103" s="448">
        <v>400000</v>
      </c>
      <c r="H103" s="448">
        <v>400000</v>
      </c>
      <c r="I103" s="448">
        <v>400000</v>
      </c>
      <c r="J103" s="385" t="s">
        <v>341</v>
      </c>
      <c r="K103" s="475" t="s">
        <v>75</v>
      </c>
      <c r="L103" s="477" t="s">
        <v>291</v>
      </c>
    </row>
    <row r="104" spans="1:12" ht="18.75">
      <c r="A104" s="233"/>
      <c r="B104" s="100" t="s">
        <v>356</v>
      </c>
      <c r="C104" s="116" t="s">
        <v>342</v>
      </c>
      <c r="D104" s="236" t="s">
        <v>919</v>
      </c>
      <c r="E104" s="116"/>
      <c r="F104" s="100"/>
      <c r="G104" s="116"/>
      <c r="H104" s="116"/>
      <c r="I104" s="116"/>
      <c r="J104" s="387" t="s">
        <v>343</v>
      </c>
      <c r="K104" s="475" t="s">
        <v>344</v>
      </c>
      <c r="L104" s="387"/>
    </row>
    <row r="105" spans="1:12" ht="18.75">
      <c r="A105" s="233"/>
      <c r="B105" s="116" t="s">
        <v>1018</v>
      </c>
      <c r="C105" s="116" t="s">
        <v>305</v>
      </c>
      <c r="D105" s="236" t="s">
        <v>1019</v>
      </c>
      <c r="E105" s="116"/>
      <c r="F105" s="100"/>
      <c r="G105" s="116"/>
      <c r="H105" s="116"/>
      <c r="I105" s="116"/>
      <c r="J105" s="387"/>
      <c r="K105" s="475" t="s">
        <v>346</v>
      </c>
      <c r="L105" s="387"/>
    </row>
    <row r="106" spans="1:12" ht="18.75">
      <c r="A106" s="233"/>
      <c r="B106" s="116"/>
      <c r="C106" s="116" t="s">
        <v>347</v>
      </c>
      <c r="D106" s="236" t="s">
        <v>907</v>
      </c>
      <c r="E106" s="116"/>
      <c r="F106" s="100"/>
      <c r="G106" s="116"/>
      <c r="H106" s="116"/>
      <c r="I106" s="116"/>
      <c r="J106" s="387"/>
      <c r="K106" s="475"/>
      <c r="L106" s="387"/>
    </row>
    <row r="107" spans="1:12" ht="18.75">
      <c r="A107" s="234">
        <v>13</v>
      </c>
      <c r="B107" s="146" t="s">
        <v>658</v>
      </c>
      <c r="C107" s="111" t="s">
        <v>456</v>
      </c>
      <c r="D107" s="239" t="s">
        <v>355</v>
      </c>
      <c r="E107" s="147"/>
      <c r="F107" s="235"/>
      <c r="G107" s="235">
        <v>200000</v>
      </c>
      <c r="H107" s="147">
        <v>200000</v>
      </c>
      <c r="I107" s="147">
        <v>200000</v>
      </c>
      <c r="J107" s="391" t="s">
        <v>341</v>
      </c>
      <c r="K107" s="597" t="s">
        <v>75</v>
      </c>
      <c r="L107" s="482" t="s">
        <v>291</v>
      </c>
    </row>
    <row r="108" spans="1:12" s="100" customFormat="1" ht="18.75">
      <c r="A108" s="233"/>
      <c r="B108" s="100" t="s">
        <v>987</v>
      </c>
      <c r="C108" s="116" t="s">
        <v>342</v>
      </c>
      <c r="D108" s="236" t="s">
        <v>949</v>
      </c>
      <c r="E108" s="114"/>
      <c r="F108" s="94"/>
      <c r="G108" s="116"/>
      <c r="H108" s="116"/>
      <c r="I108" s="116"/>
      <c r="J108" s="387" t="s">
        <v>343</v>
      </c>
      <c r="K108" s="388" t="s">
        <v>344</v>
      </c>
      <c r="L108" s="387"/>
    </row>
    <row r="109" spans="1:12" s="100" customFormat="1" ht="18.75">
      <c r="A109" s="233"/>
      <c r="B109" s="100" t="s">
        <v>437</v>
      </c>
      <c r="C109" s="116" t="s">
        <v>305</v>
      </c>
      <c r="D109" s="236" t="s">
        <v>950</v>
      </c>
      <c r="E109" s="116"/>
      <c r="G109" s="116"/>
      <c r="H109" s="116"/>
      <c r="I109" s="116"/>
      <c r="J109" s="387"/>
      <c r="K109" s="388" t="s">
        <v>346</v>
      </c>
      <c r="L109" s="387"/>
    </row>
    <row r="110" spans="1:12" s="100" customFormat="1" ht="18.75">
      <c r="A110" s="240"/>
      <c r="B110" s="124" t="s">
        <v>948</v>
      </c>
      <c r="C110" s="124" t="s">
        <v>347</v>
      </c>
      <c r="D110" s="243" t="s">
        <v>913</v>
      </c>
      <c r="E110" s="124"/>
      <c r="F110" s="123"/>
      <c r="G110" s="124"/>
      <c r="H110" s="124"/>
      <c r="I110" s="124"/>
      <c r="J110" s="389"/>
      <c r="K110" s="390"/>
      <c r="L110" s="389"/>
    </row>
    <row r="111" spans="1:12" s="100" customFormat="1" ht="18.75">
      <c r="A111" s="450">
        <v>14</v>
      </c>
      <c r="B111" s="146" t="s">
        <v>646</v>
      </c>
      <c r="C111" s="111" t="s">
        <v>351</v>
      </c>
      <c r="D111" s="436" t="s">
        <v>921</v>
      </c>
      <c r="E111" s="235">
        <v>200000</v>
      </c>
      <c r="F111" s="449">
        <v>400000</v>
      </c>
      <c r="G111" s="422">
        <v>400000</v>
      </c>
      <c r="H111" s="422">
        <v>400000</v>
      </c>
      <c r="I111" s="422">
        <v>400000</v>
      </c>
      <c r="J111" s="391" t="s">
        <v>341</v>
      </c>
      <c r="K111" s="597" t="s">
        <v>75</v>
      </c>
      <c r="L111" s="482" t="s">
        <v>291</v>
      </c>
    </row>
    <row r="112" spans="1:12" s="100" customFormat="1" ht="18.75">
      <c r="A112" s="233"/>
      <c r="B112" s="100" t="s">
        <v>647</v>
      </c>
      <c r="C112" s="116" t="s">
        <v>1421</v>
      </c>
      <c r="D112" s="236" t="s">
        <v>1020</v>
      </c>
      <c r="E112" s="116"/>
      <c r="G112" s="116"/>
      <c r="H112" s="116"/>
      <c r="I112" s="116"/>
      <c r="J112" s="387" t="s">
        <v>343</v>
      </c>
      <c r="K112" s="388" t="s">
        <v>344</v>
      </c>
      <c r="L112" s="387"/>
    </row>
    <row r="113" spans="1:12" s="100" customFormat="1" ht="18.75">
      <c r="A113" s="233"/>
      <c r="B113" s="100" t="s">
        <v>437</v>
      </c>
      <c r="C113" s="116" t="s">
        <v>348</v>
      </c>
      <c r="D113" s="118" t="s">
        <v>911</v>
      </c>
      <c r="E113" s="116"/>
      <c r="G113" s="116"/>
      <c r="H113" s="116"/>
      <c r="I113" s="116"/>
      <c r="J113" s="387"/>
      <c r="K113" s="388" t="s">
        <v>346</v>
      </c>
      <c r="L113" s="387"/>
    </row>
    <row r="114" spans="1:12" s="100" customFormat="1" ht="18.75">
      <c r="A114" s="233"/>
      <c r="B114" s="424"/>
      <c r="C114" s="116"/>
      <c r="D114" s="118" t="s">
        <v>900</v>
      </c>
      <c r="E114" s="116"/>
      <c r="G114" s="116"/>
      <c r="H114" s="116"/>
      <c r="I114" s="116"/>
      <c r="J114" s="387"/>
      <c r="K114" s="388"/>
      <c r="L114" s="387"/>
    </row>
    <row r="115" spans="1:12" s="100" customFormat="1" ht="18.75">
      <c r="A115" s="234">
        <v>15</v>
      </c>
      <c r="B115" s="111" t="s">
        <v>650</v>
      </c>
      <c r="C115" s="111" t="s">
        <v>407</v>
      </c>
      <c r="D115" s="239" t="s">
        <v>408</v>
      </c>
      <c r="E115" s="235"/>
      <c r="F115" s="235"/>
      <c r="G115" s="235"/>
      <c r="H115" s="235"/>
      <c r="I115" s="235">
        <v>200000</v>
      </c>
      <c r="J115" s="391" t="s">
        <v>341</v>
      </c>
      <c r="K115" s="481" t="s">
        <v>364</v>
      </c>
      <c r="L115" s="482" t="s">
        <v>291</v>
      </c>
    </row>
    <row r="116" spans="1:12" ht="18.75">
      <c r="A116" s="231"/>
      <c r="B116" s="116" t="s">
        <v>651</v>
      </c>
      <c r="C116" s="116" t="s">
        <v>409</v>
      </c>
      <c r="D116" s="118" t="s">
        <v>649</v>
      </c>
      <c r="E116" s="116"/>
      <c r="F116" s="116"/>
      <c r="G116" s="116"/>
      <c r="H116" s="116"/>
      <c r="I116" s="116"/>
      <c r="J116" s="387" t="s">
        <v>343</v>
      </c>
      <c r="K116" s="387" t="s">
        <v>365</v>
      </c>
      <c r="L116" s="477"/>
    </row>
    <row r="117" spans="1:12" ht="18.75">
      <c r="A117" s="231"/>
      <c r="B117" s="424"/>
      <c r="C117" s="116"/>
      <c r="D117" s="118" t="s">
        <v>837</v>
      </c>
      <c r="E117" s="116"/>
      <c r="F117" s="116"/>
      <c r="G117" s="116"/>
      <c r="H117" s="116"/>
      <c r="I117" s="116"/>
      <c r="J117" s="387"/>
      <c r="K117" s="387"/>
      <c r="L117" s="477"/>
    </row>
    <row r="118" spans="1:12" s="100" customFormat="1" ht="18.75">
      <c r="A118" s="234">
        <v>16</v>
      </c>
      <c r="B118" s="146" t="s">
        <v>903</v>
      </c>
      <c r="C118" s="111" t="s">
        <v>339</v>
      </c>
      <c r="D118" s="239" t="s">
        <v>458</v>
      </c>
      <c r="E118" s="426"/>
      <c r="F118" s="235">
        <v>400000</v>
      </c>
      <c r="G118" s="235">
        <v>400000</v>
      </c>
      <c r="H118" s="235">
        <v>400000</v>
      </c>
      <c r="I118" s="235">
        <v>400000</v>
      </c>
      <c r="J118" s="391" t="s">
        <v>341</v>
      </c>
      <c r="K118" s="597" t="s">
        <v>75</v>
      </c>
      <c r="L118" s="482" t="s">
        <v>291</v>
      </c>
    </row>
    <row r="119" spans="1:12" s="100" customFormat="1" ht="18.75">
      <c r="A119" s="231"/>
      <c r="B119" s="100" t="s">
        <v>904</v>
      </c>
      <c r="C119" s="116" t="s">
        <v>342</v>
      </c>
      <c r="D119" s="236" t="s">
        <v>935</v>
      </c>
      <c r="E119" s="116"/>
      <c r="G119" s="116"/>
      <c r="H119" s="116"/>
      <c r="I119" s="116"/>
      <c r="J119" s="387" t="s">
        <v>343</v>
      </c>
      <c r="K119" s="388" t="s">
        <v>344</v>
      </c>
      <c r="L119" s="387"/>
    </row>
    <row r="120" spans="1:12" s="100" customFormat="1" ht="18.75">
      <c r="A120" s="233"/>
      <c r="B120" s="100" t="s">
        <v>1423</v>
      </c>
      <c r="C120" s="116" t="s">
        <v>305</v>
      </c>
      <c r="D120" s="236" t="s">
        <v>1505</v>
      </c>
      <c r="E120" s="116"/>
      <c r="G120" s="116"/>
      <c r="H120" s="116"/>
      <c r="I120" s="116"/>
      <c r="J120" s="387"/>
      <c r="K120" s="388" t="s">
        <v>346</v>
      </c>
      <c r="L120" s="387"/>
    </row>
    <row r="121" spans="1:12" s="100" customFormat="1" ht="18.75">
      <c r="A121" s="240"/>
      <c r="B121" s="435"/>
      <c r="C121" s="124" t="s">
        <v>347</v>
      </c>
      <c r="D121" s="243" t="s">
        <v>909</v>
      </c>
      <c r="E121" s="124"/>
      <c r="F121" s="123"/>
      <c r="G121" s="124"/>
      <c r="H121" s="124"/>
      <c r="I121" s="124"/>
      <c r="J121" s="389"/>
      <c r="K121" s="390"/>
      <c r="L121" s="389"/>
    </row>
    <row r="122" spans="1:12" s="100" customFormat="1" ht="18.75">
      <c r="A122" s="241"/>
      <c r="B122" s="438"/>
      <c r="D122" s="236"/>
      <c r="J122" s="388"/>
      <c r="K122" s="388"/>
      <c r="L122" s="388"/>
    </row>
    <row r="123" spans="1:12" s="100" customFormat="1" ht="18.75">
      <c r="A123" s="241"/>
      <c r="D123" s="119"/>
      <c r="J123" s="388"/>
      <c r="K123" s="388"/>
      <c r="L123" s="476"/>
    </row>
    <row r="124" spans="1:12" s="100" customFormat="1" ht="18.75">
      <c r="A124" s="752" t="s">
        <v>1504</v>
      </c>
      <c r="B124" s="752"/>
      <c r="C124" s="752"/>
      <c r="D124" s="752"/>
      <c r="E124" s="752"/>
      <c r="F124" s="752"/>
      <c r="G124" s="752"/>
      <c r="H124" s="752"/>
      <c r="I124" s="752"/>
      <c r="J124" s="752"/>
      <c r="K124" s="752"/>
      <c r="L124" s="752"/>
    </row>
    <row r="125" spans="1:12" ht="18.75">
      <c r="A125" s="241"/>
      <c r="B125" s="100"/>
      <c r="C125" s="100"/>
      <c r="D125" s="119"/>
      <c r="E125" s="100"/>
      <c r="F125" s="100"/>
      <c r="G125" s="100"/>
      <c r="H125" s="100"/>
      <c r="I125" s="100"/>
      <c r="J125" s="388"/>
      <c r="K125" s="591" t="s">
        <v>689</v>
      </c>
      <c r="L125" s="476"/>
    </row>
    <row r="126" spans="1:12" s="100" customFormat="1" ht="18.75">
      <c r="A126" s="425" t="s">
        <v>752</v>
      </c>
      <c r="B126" s="94"/>
      <c r="C126" s="94"/>
      <c r="D126" s="94"/>
      <c r="E126" s="94"/>
      <c r="F126" s="94"/>
      <c r="G126" s="94"/>
      <c r="H126" s="94"/>
      <c r="I126" s="94"/>
      <c r="J126" s="590"/>
      <c r="K126" s="590"/>
      <c r="L126" s="593"/>
    </row>
    <row r="127" spans="1:12" s="100" customFormat="1" ht="18.75">
      <c r="A127" s="158" t="s">
        <v>485</v>
      </c>
      <c r="B127" s="94"/>
      <c r="C127" s="94"/>
      <c r="D127" s="94"/>
      <c r="E127" s="94"/>
      <c r="F127" s="94"/>
      <c r="G127" s="94"/>
      <c r="H127" s="94"/>
      <c r="I127" s="94"/>
      <c r="J127" s="590"/>
      <c r="K127" s="590"/>
      <c r="L127" s="590"/>
    </row>
    <row r="128" spans="1:12" s="100" customFormat="1" ht="18.75">
      <c r="A128" s="767" t="s">
        <v>487</v>
      </c>
      <c r="B128" s="767"/>
      <c r="C128" s="767"/>
      <c r="D128" s="767"/>
      <c r="E128" s="767"/>
      <c r="F128" s="767"/>
      <c r="G128" s="767"/>
      <c r="H128" s="767"/>
      <c r="I128" s="767"/>
      <c r="J128" s="767"/>
      <c r="K128" s="767"/>
      <c r="L128" s="767"/>
    </row>
    <row r="129" spans="1:12" s="100" customFormat="1" ht="18.75">
      <c r="A129" s="756" t="s">
        <v>0</v>
      </c>
      <c r="B129" s="764" t="s">
        <v>1</v>
      </c>
      <c r="C129" s="764" t="s">
        <v>2</v>
      </c>
      <c r="D129" s="98" t="s">
        <v>3</v>
      </c>
      <c r="E129" s="760" t="s">
        <v>329</v>
      </c>
      <c r="F129" s="761"/>
      <c r="G129" s="761"/>
      <c r="H129" s="761"/>
      <c r="I129" s="762"/>
      <c r="J129" s="567" t="s">
        <v>224</v>
      </c>
      <c r="K129" s="505" t="s">
        <v>5</v>
      </c>
      <c r="L129" s="746" t="s">
        <v>473</v>
      </c>
    </row>
    <row r="130" spans="1:12" s="100" customFormat="1" ht="18.75">
      <c r="A130" s="757"/>
      <c r="B130" s="765"/>
      <c r="C130" s="765"/>
      <c r="D130" s="101" t="s">
        <v>6</v>
      </c>
      <c r="E130" s="102">
        <v>2561</v>
      </c>
      <c r="F130" s="98">
        <v>2562</v>
      </c>
      <c r="G130" s="103">
        <v>2563</v>
      </c>
      <c r="H130" s="103">
        <v>2564</v>
      </c>
      <c r="I130" s="103">
        <v>2565</v>
      </c>
      <c r="J130" s="568" t="s">
        <v>338</v>
      </c>
      <c r="K130" s="506" t="s">
        <v>7</v>
      </c>
      <c r="L130" s="747"/>
    </row>
    <row r="131" spans="1:12" s="100" customFormat="1" ht="18.75">
      <c r="A131" s="758"/>
      <c r="B131" s="766"/>
      <c r="C131" s="766"/>
      <c r="D131" s="105"/>
      <c r="E131" s="106" t="s">
        <v>8</v>
      </c>
      <c r="F131" s="108" t="s">
        <v>8</v>
      </c>
      <c r="G131" s="107" t="s">
        <v>8</v>
      </c>
      <c r="H131" s="107" t="s">
        <v>8</v>
      </c>
      <c r="I131" s="107" t="s">
        <v>8</v>
      </c>
      <c r="J131" s="574"/>
      <c r="K131" s="507"/>
      <c r="L131" s="763"/>
    </row>
    <row r="132" spans="1:12" s="100" customFormat="1" ht="18.75">
      <c r="A132" s="234">
        <v>17</v>
      </c>
      <c r="B132" s="146" t="s">
        <v>653</v>
      </c>
      <c r="C132" s="111" t="s">
        <v>351</v>
      </c>
      <c r="D132" s="239" t="s">
        <v>352</v>
      </c>
      <c r="E132" s="235">
        <v>136000</v>
      </c>
      <c r="F132" s="271">
        <v>136000</v>
      </c>
      <c r="G132" s="235">
        <v>136000</v>
      </c>
      <c r="H132" s="235">
        <v>136000</v>
      </c>
      <c r="I132" s="235">
        <v>136000</v>
      </c>
      <c r="J132" s="391" t="s">
        <v>341</v>
      </c>
      <c r="K132" s="597" t="s">
        <v>75</v>
      </c>
      <c r="L132" s="482" t="s">
        <v>291</v>
      </c>
    </row>
    <row r="133" spans="1:12" s="100" customFormat="1" ht="18.75">
      <c r="A133" s="233"/>
      <c r="B133" s="100" t="s">
        <v>654</v>
      </c>
      <c r="C133" s="116" t="s">
        <v>1421</v>
      </c>
      <c r="D133" s="236" t="s">
        <v>922</v>
      </c>
      <c r="E133" s="116"/>
      <c r="G133" s="116"/>
      <c r="H133" s="116"/>
      <c r="I133" s="116"/>
      <c r="J133" s="387" t="s">
        <v>343</v>
      </c>
      <c r="K133" s="388" t="s">
        <v>344</v>
      </c>
      <c r="L133" s="387"/>
    </row>
    <row r="134" spans="1:12" s="100" customFormat="1" ht="18.75">
      <c r="A134" s="233"/>
      <c r="B134" s="100" t="s">
        <v>438</v>
      </c>
      <c r="C134" s="116" t="s">
        <v>348</v>
      </c>
      <c r="D134" s="236" t="s">
        <v>951</v>
      </c>
      <c r="E134" s="116"/>
      <c r="G134" s="116"/>
      <c r="H134" s="116"/>
      <c r="I134" s="116"/>
      <c r="J134" s="387"/>
      <c r="K134" s="388" t="s">
        <v>346</v>
      </c>
      <c r="L134" s="387"/>
    </row>
    <row r="135" spans="1:12" s="100" customFormat="1" ht="18.75">
      <c r="A135" s="233"/>
      <c r="B135" s="116"/>
      <c r="C135" s="116"/>
      <c r="D135" s="118" t="s">
        <v>911</v>
      </c>
      <c r="E135" s="116"/>
      <c r="G135" s="116"/>
      <c r="H135" s="116"/>
      <c r="I135" s="116"/>
      <c r="J135" s="387"/>
      <c r="K135" s="475"/>
      <c r="L135" s="387"/>
    </row>
    <row r="136" spans="1:12" s="100" customFormat="1" ht="18.75">
      <c r="A136" s="233"/>
      <c r="C136" s="116"/>
      <c r="D136" s="118" t="s">
        <v>900</v>
      </c>
      <c r="E136" s="116"/>
      <c r="G136" s="116"/>
      <c r="H136" s="116"/>
      <c r="I136" s="116"/>
      <c r="J136" s="387"/>
      <c r="K136" s="475"/>
      <c r="L136" s="387"/>
    </row>
    <row r="137" spans="1:12" s="100" customFormat="1" ht="18.75">
      <c r="A137" s="234">
        <v>18</v>
      </c>
      <c r="B137" s="146" t="s">
        <v>493</v>
      </c>
      <c r="C137" s="111" t="s">
        <v>339</v>
      </c>
      <c r="D137" s="239" t="s">
        <v>340</v>
      </c>
      <c r="E137" s="235">
        <v>400000</v>
      </c>
      <c r="F137" s="271">
        <v>400000</v>
      </c>
      <c r="G137" s="235">
        <v>400000</v>
      </c>
      <c r="H137" s="235">
        <v>400000</v>
      </c>
      <c r="I137" s="235">
        <v>400000</v>
      </c>
      <c r="J137" s="391" t="s">
        <v>341</v>
      </c>
      <c r="K137" s="598" t="s">
        <v>75</v>
      </c>
      <c r="L137" s="482" t="s">
        <v>291</v>
      </c>
    </row>
    <row r="138" spans="1:12" s="100" customFormat="1" ht="18.75">
      <c r="A138" s="233"/>
      <c r="B138" s="100" t="s">
        <v>796</v>
      </c>
      <c r="C138" s="116" t="s">
        <v>342</v>
      </c>
      <c r="D138" s="236" t="s">
        <v>899</v>
      </c>
      <c r="E138" s="116"/>
      <c r="G138" s="116"/>
      <c r="H138" s="116"/>
      <c r="I138" s="116"/>
      <c r="J138" s="387" t="s">
        <v>343</v>
      </c>
      <c r="K138" s="475" t="s">
        <v>344</v>
      </c>
      <c r="L138" s="387"/>
    </row>
    <row r="139" spans="1:12" s="100" customFormat="1" ht="18.75">
      <c r="A139" s="233"/>
      <c r="B139" s="116" t="s">
        <v>898</v>
      </c>
      <c r="C139" s="116" t="s">
        <v>305</v>
      </c>
      <c r="D139" s="236" t="s">
        <v>954</v>
      </c>
      <c r="E139" s="116"/>
      <c r="G139" s="116"/>
      <c r="H139" s="116"/>
      <c r="I139" s="116"/>
      <c r="J139" s="387"/>
      <c r="K139" s="475" t="s">
        <v>346</v>
      </c>
      <c r="L139" s="387"/>
    </row>
    <row r="140" spans="1:12" s="100" customFormat="1" ht="18.75">
      <c r="A140" s="233"/>
      <c r="C140" s="116" t="s">
        <v>347</v>
      </c>
      <c r="D140" s="236" t="s">
        <v>901</v>
      </c>
      <c r="E140" s="116"/>
      <c r="G140" s="116"/>
      <c r="H140" s="116"/>
      <c r="I140" s="116"/>
      <c r="J140" s="387"/>
      <c r="K140" s="475"/>
      <c r="L140" s="387"/>
    </row>
    <row r="141" spans="1:12" s="100" customFormat="1" ht="18.75">
      <c r="A141" s="233"/>
      <c r="C141" s="116"/>
      <c r="D141" s="236" t="s">
        <v>953</v>
      </c>
      <c r="E141" s="116"/>
      <c r="G141" s="116"/>
      <c r="H141" s="116"/>
      <c r="I141" s="116"/>
      <c r="J141" s="387"/>
      <c r="K141" s="475"/>
      <c r="L141" s="387"/>
    </row>
    <row r="142" spans="1:12" s="100" customFormat="1" ht="18.75">
      <c r="A142" s="233"/>
      <c r="C142" s="116"/>
      <c r="D142" s="236" t="s">
        <v>902</v>
      </c>
      <c r="E142" s="116"/>
      <c r="G142" s="116"/>
      <c r="H142" s="116"/>
      <c r="I142" s="116"/>
      <c r="J142" s="387"/>
      <c r="K142" s="475"/>
      <c r="L142" s="387"/>
    </row>
    <row r="143" spans="1:12" s="100" customFormat="1" ht="18.75">
      <c r="A143" s="233"/>
      <c r="C143" s="116"/>
      <c r="D143" s="236" t="s">
        <v>952</v>
      </c>
      <c r="E143" s="116"/>
      <c r="G143" s="116"/>
      <c r="H143" s="116"/>
      <c r="I143" s="116"/>
      <c r="J143" s="387"/>
      <c r="K143" s="475"/>
      <c r="L143" s="387"/>
    </row>
    <row r="144" spans="1:12" s="100" customFormat="1" ht="18.75">
      <c r="A144" s="240"/>
      <c r="B144" s="424"/>
      <c r="C144" s="124"/>
      <c r="D144" s="236" t="s">
        <v>900</v>
      </c>
      <c r="E144" s="124"/>
      <c r="F144" s="123"/>
      <c r="G144" s="124"/>
      <c r="H144" s="124"/>
      <c r="I144" s="124"/>
      <c r="J144" s="389"/>
      <c r="K144" s="479"/>
      <c r="L144" s="389"/>
    </row>
    <row r="145" spans="1:12" s="100" customFormat="1" ht="18.75">
      <c r="A145" s="234">
        <v>19</v>
      </c>
      <c r="B145" s="254" t="s">
        <v>419</v>
      </c>
      <c r="C145" s="111" t="s">
        <v>455</v>
      </c>
      <c r="D145" s="264" t="s">
        <v>420</v>
      </c>
      <c r="E145" s="235"/>
      <c r="F145" s="235">
        <v>1000000</v>
      </c>
      <c r="G145" s="235">
        <v>1000000</v>
      </c>
      <c r="H145" s="235"/>
      <c r="I145" s="235"/>
      <c r="J145" s="391" t="s">
        <v>341</v>
      </c>
      <c r="K145" s="481" t="s">
        <v>364</v>
      </c>
      <c r="L145" s="482" t="s">
        <v>291</v>
      </c>
    </row>
    <row r="146" spans="1:12" ht="18.75">
      <c r="A146" s="231"/>
      <c r="B146" s="116" t="s">
        <v>357</v>
      </c>
      <c r="C146" s="116" t="s">
        <v>404</v>
      </c>
      <c r="D146" s="118" t="s">
        <v>421</v>
      </c>
      <c r="E146" s="116"/>
      <c r="F146" s="116"/>
      <c r="G146" s="116"/>
      <c r="H146" s="114"/>
      <c r="I146" s="114"/>
      <c r="J146" s="387" t="s">
        <v>343</v>
      </c>
      <c r="K146" s="387" t="s">
        <v>365</v>
      </c>
      <c r="L146" s="387"/>
    </row>
    <row r="147" spans="1:12" s="100" customFormat="1" ht="18.75">
      <c r="A147" s="450">
        <v>20</v>
      </c>
      <c r="B147" s="146" t="s">
        <v>903</v>
      </c>
      <c r="C147" s="111" t="s">
        <v>339</v>
      </c>
      <c r="D147" s="239" t="s">
        <v>458</v>
      </c>
      <c r="E147" s="426"/>
      <c r="F147" s="422">
        <v>400000</v>
      </c>
      <c r="G147" s="422">
        <v>400000</v>
      </c>
      <c r="H147" s="422">
        <v>400000</v>
      </c>
      <c r="I147" s="422">
        <v>400000</v>
      </c>
      <c r="J147" s="391" t="s">
        <v>341</v>
      </c>
      <c r="K147" s="597" t="s">
        <v>75</v>
      </c>
      <c r="L147" s="482" t="s">
        <v>291</v>
      </c>
    </row>
    <row r="148" spans="1:12" s="100" customFormat="1" ht="18.75">
      <c r="A148" s="231"/>
      <c r="B148" s="100" t="s">
        <v>904</v>
      </c>
      <c r="C148" s="116" t="s">
        <v>342</v>
      </c>
      <c r="D148" s="236" t="s">
        <v>908</v>
      </c>
      <c r="E148" s="116"/>
      <c r="G148" s="116"/>
      <c r="H148" s="116"/>
      <c r="I148" s="116"/>
      <c r="J148" s="387" t="s">
        <v>343</v>
      </c>
      <c r="K148" s="388" t="s">
        <v>344</v>
      </c>
      <c r="L148" s="387"/>
    </row>
    <row r="149" spans="1:12" s="100" customFormat="1" ht="18.75">
      <c r="A149" s="233"/>
      <c r="B149" s="100" t="s">
        <v>764</v>
      </c>
      <c r="C149" s="116" t="s">
        <v>305</v>
      </c>
      <c r="D149" s="236" t="s">
        <v>1021</v>
      </c>
      <c r="E149" s="116"/>
      <c r="G149" s="116"/>
      <c r="H149" s="116"/>
      <c r="I149" s="116"/>
      <c r="J149" s="387"/>
      <c r="K149" s="388" t="s">
        <v>346</v>
      </c>
      <c r="L149" s="387"/>
    </row>
    <row r="150" spans="1:12" s="100" customFormat="1" ht="18.75">
      <c r="A150" s="240"/>
      <c r="B150" s="124"/>
      <c r="C150" s="124" t="s">
        <v>347</v>
      </c>
      <c r="D150" s="243" t="s">
        <v>909</v>
      </c>
      <c r="E150" s="124"/>
      <c r="F150" s="123"/>
      <c r="G150" s="124"/>
      <c r="H150" s="124"/>
      <c r="I150" s="124"/>
      <c r="J150" s="389"/>
      <c r="K150" s="390"/>
      <c r="L150" s="389"/>
    </row>
    <row r="151" spans="1:12" s="605" customFormat="1" ht="18.75">
      <c r="A151" s="450">
        <v>21</v>
      </c>
      <c r="B151" s="453" t="s">
        <v>797</v>
      </c>
      <c r="C151" s="454" t="s">
        <v>456</v>
      </c>
      <c r="D151" s="603" t="s">
        <v>457</v>
      </c>
      <c r="E151" s="467"/>
      <c r="F151" s="422"/>
      <c r="G151" s="422">
        <v>200000</v>
      </c>
      <c r="H151" s="467">
        <v>200000</v>
      </c>
      <c r="I151" s="467">
        <v>200000</v>
      </c>
      <c r="J151" s="583" t="s">
        <v>341</v>
      </c>
      <c r="K151" s="581" t="s">
        <v>75</v>
      </c>
      <c r="L151" s="604" t="s">
        <v>291</v>
      </c>
    </row>
    <row r="152" spans="1:12" s="88" customFormat="1" ht="18.75">
      <c r="A152" s="464"/>
      <c r="B152" s="88" t="s">
        <v>989</v>
      </c>
      <c r="C152" s="456" t="s">
        <v>342</v>
      </c>
      <c r="D152" s="459" t="s">
        <v>920</v>
      </c>
      <c r="E152" s="448"/>
      <c r="F152" s="91"/>
      <c r="G152" s="456"/>
      <c r="H152" s="456"/>
      <c r="I152" s="456"/>
      <c r="J152" s="496" t="s">
        <v>343</v>
      </c>
      <c r="K152" s="578" t="s">
        <v>344</v>
      </c>
      <c r="L152" s="771"/>
    </row>
    <row r="153" spans="1:12" s="88" customFormat="1" ht="18.75">
      <c r="A153" s="464"/>
      <c r="B153" s="88" t="s">
        <v>765</v>
      </c>
      <c r="C153" s="456" t="s">
        <v>305</v>
      </c>
      <c r="D153" s="459" t="s">
        <v>1000</v>
      </c>
      <c r="E153" s="456"/>
      <c r="G153" s="456"/>
      <c r="H153" s="456"/>
      <c r="I153" s="456"/>
      <c r="J153" s="496"/>
      <c r="K153" s="578" t="s">
        <v>346</v>
      </c>
      <c r="L153" s="771"/>
    </row>
    <row r="154" spans="1:12" s="88" customFormat="1" ht="18.75">
      <c r="A154" s="336"/>
      <c r="B154" s="337" t="s">
        <v>955</v>
      </c>
      <c r="C154" s="337" t="s">
        <v>347</v>
      </c>
      <c r="D154" s="500" t="s">
        <v>913</v>
      </c>
      <c r="E154" s="337"/>
      <c r="F154" s="457"/>
      <c r="G154" s="337"/>
      <c r="H154" s="337"/>
      <c r="I154" s="337"/>
      <c r="J154" s="497"/>
      <c r="K154" s="579"/>
      <c r="L154" s="772"/>
    </row>
    <row r="155" spans="1:12" s="100" customFormat="1" ht="18.75">
      <c r="A155" s="752" t="s">
        <v>1471</v>
      </c>
      <c r="B155" s="752"/>
      <c r="C155" s="752"/>
      <c r="D155" s="752"/>
      <c r="E155" s="752"/>
      <c r="F155" s="752"/>
      <c r="G155" s="752"/>
      <c r="H155" s="752"/>
      <c r="I155" s="752"/>
      <c r="J155" s="752"/>
      <c r="K155" s="752"/>
      <c r="L155" s="752"/>
    </row>
    <row r="156" spans="1:12" ht="18.75">
      <c r="A156" s="425" t="s">
        <v>752</v>
      </c>
      <c r="K156" s="591" t="s">
        <v>689</v>
      </c>
      <c r="L156" s="593"/>
    </row>
    <row r="157" spans="1:12" s="100" customFormat="1" ht="18.75">
      <c r="A157" s="158" t="s">
        <v>485</v>
      </c>
      <c r="B157" s="94"/>
      <c r="C157" s="94"/>
      <c r="D157" s="94"/>
      <c r="E157" s="94"/>
      <c r="F157" s="94"/>
      <c r="G157" s="94"/>
      <c r="H157" s="94"/>
      <c r="I157" s="94"/>
      <c r="J157" s="590"/>
      <c r="K157" s="590"/>
      <c r="L157" s="590"/>
    </row>
    <row r="158" spans="1:12" s="100" customFormat="1" ht="18.75">
      <c r="A158" s="767" t="s">
        <v>397</v>
      </c>
      <c r="B158" s="767"/>
      <c r="C158" s="767"/>
      <c r="D158" s="767"/>
      <c r="E158" s="767"/>
      <c r="F158" s="767"/>
      <c r="G158" s="767"/>
      <c r="H158" s="767"/>
      <c r="I158" s="767"/>
      <c r="J158" s="767"/>
      <c r="K158" s="767"/>
      <c r="L158" s="767"/>
    </row>
    <row r="159" spans="1:12" s="100" customFormat="1" ht="18.75">
      <c r="A159" s="756" t="s">
        <v>0</v>
      </c>
      <c r="B159" s="764" t="s">
        <v>1</v>
      </c>
      <c r="C159" s="764" t="s">
        <v>2</v>
      </c>
      <c r="D159" s="98" t="s">
        <v>3</v>
      </c>
      <c r="E159" s="760" t="s">
        <v>329</v>
      </c>
      <c r="F159" s="761"/>
      <c r="G159" s="761"/>
      <c r="H159" s="761"/>
      <c r="I159" s="762"/>
      <c r="J159" s="567" t="s">
        <v>224</v>
      </c>
      <c r="K159" s="505" t="s">
        <v>5</v>
      </c>
      <c r="L159" s="746" t="s">
        <v>473</v>
      </c>
    </row>
    <row r="160" spans="1:12" s="100" customFormat="1" ht="18.75">
      <c r="A160" s="757"/>
      <c r="B160" s="765"/>
      <c r="C160" s="765"/>
      <c r="D160" s="101" t="s">
        <v>6</v>
      </c>
      <c r="E160" s="102">
        <v>2561</v>
      </c>
      <c r="F160" s="98">
        <v>2562</v>
      </c>
      <c r="G160" s="103">
        <v>2563</v>
      </c>
      <c r="H160" s="103">
        <v>2564</v>
      </c>
      <c r="I160" s="103">
        <v>2565</v>
      </c>
      <c r="J160" s="568" t="s">
        <v>338</v>
      </c>
      <c r="K160" s="506" t="s">
        <v>7</v>
      </c>
      <c r="L160" s="747"/>
    </row>
    <row r="161" spans="1:12" s="433" customFormat="1" ht="18.75">
      <c r="A161" s="758"/>
      <c r="B161" s="766"/>
      <c r="C161" s="766"/>
      <c r="D161" s="105"/>
      <c r="E161" s="106" t="s">
        <v>8</v>
      </c>
      <c r="F161" s="108" t="s">
        <v>8</v>
      </c>
      <c r="G161" s="107" t="s">
        <v>8</v>
      </c>
      <c r="H161" s="107" t="s">
        <v>8</v>
      </c>
      <c r="I161" s="107" t="s">
        <v>8</v>
      </c>
      <c r="J161" s="574"/>
      <c r="K161" s="507"/>
      <c r="L161" s="763"/>
    </row>
    <row r="162" spans="1:12" s="433" customFormat="1" ht="18.75">
      <c r="A162" s="450">
        <v>22</v>
      </c>
      <c r="B162" s="146" t="s">
        <v>1425</v>
      </c>
      <c r="C162" s="111" t="s">
        <v>351</v>
      </c>
      <c r="D162" s="239" t="s">
        <v>352</v>
      </c>
      <c r="E162" s="426">
        <v>104000</v>
      </c>
      <c r="F162" s="449">
        <v>400000</v>
      </c>
      <c r="G162" s="449">
        <v>400000</v>
      </c>
      <c r="H162" s="422">
        <v>400000</v>
      </c>
      <c r="I162" s="422">
        <v>400000</v>
      </c>
      <c r="J162" s="391" t="s">
        <v>341</v>
      </c>
      <c r="K162" s="597" t="s">
        <v>75</v>
      </c>
      <c r="L162" s="482" t="s">
        <v>291</v>
      </c>
    </row>
    <row r="163" spans="1:12" s="100" customFormat="1" ht="18.75">
      <c r="A163" s="233"/>
      <c r="B163" s="100" t="s">
        <v>1424</v>
      </c>
      <c r="C163" s="116" t="s">
        <v>1421</v>
      </c>
      <c r="D163" s="236" t="s">
        <v>921</v>
      </c>
      <c r="E163" s="116"/>
      <c r="G163" s="116"/>
      <c r="H163" s="116"/>
      <c r="I163" s="116"/>
      <c r="J163" s="387" t="s">
        <v>343</v>
      </c>
      <c r="K163" s="388" t="s">
        <v>344</v>
      </c>
      <c r="L163" s="387"/>
    </row>
    <row r="164" spans="1:12" s="100" customFormat="1" ht="18.75">
      <c r="A164" s="233"/>
      <c r="B164" s="100" t="s">
        <v>655</v>
      </c>
      <c r="C164" s="116" t="s">
        <v>348</v>
      </c>
      <c r="D164" s="236" t="s">
        <v>1022</v>
      </c>
      <c r="E164" s="116"/>
      <c r="G164" s="116"/>
      <c r="H164" s="116"/>
      <c r="I164" s="116"/>
      <c r="J164" s="387"/>
      <c r="K164" s="388" t="s">
        <v>346</v>
      </c>
      <c r="L164" s="387"/>
    </row>
    <row r="165" spans="1:12" s="100" customFormat="1" ht="18.75">
      <c r="A165" s="233"/>
      <c r="B165" s="116"/>
      <c r="C165" s="116"/>
      <c r="D165" s="118" t="s">
        <v>911</v>
      </c>
      <c r="E165" s="116"/>
      <c r="G165" s="116"/>
      <c r="H165" s="116"/>
      <c r="I165" s="116"/>
      <c r="J165" s="387"/>
      <c r="K165" s="475"/>
      <c r="L165" s="387"/>
    </row>
    <row r="166" spans="1:12" s="100" customFormat="1" ht="18.75">
      <c r="A166" s="233"/>
      <c r="B166" s="116"/>
      <c r="C166" s="116"/>
      <c r="D166" s="118" t="s">
        <v>900</v>
      </c>
      <c r="E166" s="116"/>
      <c r="G166" s="116"/>
      <c r="H166" s="116"/>
      <c r="I166" s="116"/>
      <c r="J166" s="387"/>
      <c r="K166" s="475"/>
      <c r="L166" s="387"/>
    </row>
    <row r="167" spans="1:12" ht="18.75">
      <c r="A167" s="234">
        <v>23</v>
      </c>
      <c r="B167" s="146" t="s">
        <v>642</v>
      </c>
      <c r="C167" s="111" t="s">
        <v>339</v>
      </c>
      <c r="D167" s="239" t="s">
        <v>355</v>
      </c>
      <c r="E167" s="147">
        <v>200000</v>
      </c>
      <c r="F167" s="147">
        <v>400000</v>
      </c>
      <c r="G167" s="147">
        <v>400000</v>
      </c>
      <c r="H167" s="147">
        <v>400000</v>
      </c>
      <c r="I167" s="147"/>
      <c r="J167" s="391" t="s">
        <v>341</v>
      </c>
      <c r="K167" s="597" t="s">
        <v>75</v>
      </c>
      <c r="L167" s="482" t="s">
        <v>291</v>
      </c>
    </row>
    <row r="168" spans="1:12" s="433" customFormat="1" ht="19.5" customHeight="1">
      <c r="A168" s="233"/>
      <c r="B168" s="100" t="s">
        <v>1427</v>
      </c>
      <c r="C168" s="116" t="s">
        <v>342</v>
      </c>
      <c r="D168" s="236" t="s">
        <v>940</v>
      </c>
      <c r="E168" s="114"/>
      <c r="F168" s="94"/>
      <c r="G168" s="116"/>
      <c r="H168" s="116"/>
      <c r="I168" s="116"/>
      <c r="J168" s="387" t="s">
        <v>343</v>
      </c>
      <c r="K168" s="388" t="s">
        <v>344</v>
      </c>
      <c r="L168" s="387"/>
    </row>
    <row r="169" spans="1:12" s="100" customFormat="1" ht="19.5" customHeight="1">
      <c r="A169" s="233"/>
      <c r="C169" s="116" t="s">
        <v>305</v>
      </c>
      <c r="D169" s="236" t="s">
        <v>1426</v>
      </c>
      <c r="E169" s="116"/>
      <c r="G169" s="116"/>
      <c r="H169" s="116"/>
      <c r="I169" s="116"/>
      <c r="J169" s="387"/>
      <c r="K169" s="388" t="s">
        <v>346</v>
      </c>
      <c r="L169" s="387"/>
    </row>
    <row r="170" spans="1:12" s="100" customFormat="1" ht="19.5" customHeight="1">
      <c r="A170" s="233"/>
      <c r="C170" s="116" t="s">
        <v>347</v>
      </c>
      <c r="D170" s="236" t="s">
        <v>956</v>
      </c>
      <c r="E170" s="116"/>
      <c r="G170" s="116"/>
      <c r="H170" s="116"/>
      <c r="I170" s="116"/>
      <c r="J170" s="387"/>
      <c r="K170" s="388"/>
      <c r="L170" s="387"/>
    </row>
    <row r="171" spans="1:12" s="433" customFormat="1" ht="18.75">
      <c r="A171" s="234">
        <v>24</v>
      </c>
      <c r="B171" s="146" t="s">
        <v>334</v>
      </c>
      <c r="C171" s="111" t="s">
        <v>339</v>
      </c>
      <c r="D171" s="239" t="s">
        <v>355</v>
      </c>
      <c r="E171" s="147"/>
      <c r="F171" s="147"/>
      <c r="G171" s="147"/>
      <c r="H171" s="147">
        <v>200000</v>
      </c>
      <c r="I171" s="147">
        <v>200000</v>
      </c>
      <c r="J171" s="391" t="s">
        <v>341</v>
      </c>
      <c r="K171" s="597" t="s">
        <v>75</v>
      </c>
      <c r="L171" s="482" t="s">
        <v>291</v>
      </c>
    </row>
    <row r="172" spans="1:12" s="100" customFormat="1" ht="19.5" customHeight="1">
      <c r="A172" s="233"/>
      <c r="B172" s="100" t="s">
        <v>488</v>
      </c>
      <c r="C172" s="116" t="s">
        <v>342</v>
      </c>
      <c r="D172" s="236" t="s">
        <v>925</v>
      </c>
      <c r="E172" s="114"/>
      <c r="F172" s="94"/>
      <c r="G172" s="116"/>
      <c r="H172" s="116"/>
      <c r="I172" s="116"/>
      <c r="J172" s="387" t="s">
        <v>343</v>
      </c>
      <c r="K172" s="388" t="s">
        <v>344</v>
      </c>
      <c r="L172" s="387"/>
    </row>
    <row r="173" spans="1:12" s="100" customFormat="1" ht="19.5" customHeight="1">
      <c r="A173" s="233"/>
      <c r="B173" s="432"/>
      <c r="C173" s="116" t="s">
        <v>345</v>
      </c>
      <c r="D173" s="236" t="s">
        <v>927</v>
      </c>
      <c r="E173" s="116"/>
      <c r="G173" s="116"/>
      <c r="H173" s="116"/>
      <c r="I173" s="116"/>
      <c r="J173" s="387"/>
      <c r="K173" s="388" t="s">
        <v>346</v>
      </c>
      <c r="L173" s="387"/>
    </row>
    <row r="174" spans="1:12" s="100" customFormat="1" ht="19.5" customHeight="1">
      <c r="A174" s="233"/>
      <c r="C174" s="116" t="s">
        <v>347</v>
      </c>
      <c r="D174" s="236" t="s">
        <v>907</v>
      </c>
      <c r="E174" s="116"/>
      <c r="G174" s="116"/>
      <c r="H174" s="116"/>
      <c r="I174" s="116"/>
      <c r="J174" s="387"/>
      <c r="K174" s="388"/>
      <c r="L174" s="387"/>
    </row>
    <row r="175" spans="1:12" s="100" customFormat="1" ht="19.5" customHeight="1">
      <c r="A175" s="234">
        <v>25</v>
      </c>
      <c r="B175" s="146" t="s">
        <v>493</v>
      </c>
      <c r="C175" s="111" t="s">
        <v>339</v>
      </c>
      <c r="D175" s="239" t="s">
        <v>340</v>
      </c>
      <c r="E175" s="235"/>
      <c r="F175" s="235">
        <v>200000</v>
      </c>
      <c r="G175" s="235">
        <v>200000</v>
      </c>
      <c r="H175" s="235">
        <v>200000</v>
      </c>
      <c r="I175" s="235">
        <v>200000</v>
      </c>
      <c r="J175" s="391" t="s">
        <v>341</v>
      </c>
      <c r="K175" s="598" t="s">
        <v>75</v>
      </c>
      <c r="L175" s="482" t="s">
        <v>291</v>
      </c>
    </row>
    <row r="176" spans="1:12" s="100" customFormat="1" ht="18.75">
      <c r="A176" s="233"/>
      <c r="B176" s="100" t="s">
        <v>358</v>
      </c>
      <c r="C176" s="116" t="s">
        <v>342</v>
      </c>
      <c r="D176" s="236" t="s">
        <v>928</v>
      </c>
      <c r="E176" s="116"/>
      <c r="G176" s="116"/>
      <c r="H176" s="116"/>
      <c r="I176" s="116"/>
      <c r="J176" s="387" t="s">
        <v>343</v>
      </c>
      <c r="K176" s="475" t="s">
        <v>344</v>
      </c>
      <c r="L176" s="387"/>
    </row>
    <row r="177" spans="1:12" s="100" customFormat="1" ht="18.75">
      <c r="A177" s="233"/>
      <c r="B177" s="424"/>
      <c r="C177" s="116" t="s">
        <v>345</v>
      </c>
      <c r="D177" s="236" t="s">
        <v>983</v>
      </c>
      <c r="E177" s="116"/>
      <c r="G177" s="116"/>
      <c r="H177" s="116"/>
      <c r="I177" s="116"/>
      <c r="J177" s="387"/>
      <c r="K177" s="475" t="s">
        <v>346</v>
      </c>
      <c r="L177" s="387"/>
    </row>
    <row r="178" spans="1:12" s="100" customFormat="1" ht="18.75">
      <c r="A178" s="233"/>
      <c r="C178" s="116" t="s">
        <v>347</v>
      </c>
      <c r="D178" s="236" t="s">
        <v>926</v>
      </c>
      <c r="E178" s="116"/>
      <c r="G178" s="116"/>
      <c r="H178" s="116"/>
      <c r="I178" s="116"/>
      <c r="J178" s="387"/>
      <c r="K178" s="475"/>
      <c r="L178" s="387"/>
    </row>
    <row r="179" spans="1:12" s="100" customFormat="1" ht="18.75">
      <c r="A179" s="234">
        <v>26</v>
      </c>
      <c r="B179" s="111" t="s">
        <v>406</v>
      </c>
      <c r="C179" s="111" t="s">
        <v>407</v>
      </c>
      <c r="D179" s="239" t="s">
        <v>408</v>
      </c>
      <c r="E179" s="235"/>
      <c r="F179" s="235"/>
      <c r="G179" s="235">
        <v>100000</v>
      </c>
      <c r="H179" s="235">
        <v>100000</v>
      </c>
      <c r="I179" s="235"/>
      <c r="J179" s="391" t="s">
        <v>341</v>
      </c>
      <c r="K179" s="481" t="s">
        <v>364</v>
      </c>
      <c r="L179" s="482" t="s">
        <v>291</v>
      </c>
    </row>
    <row r="180" spans="1:12" ht="18.75">
      <c r="A180" s="231"/>
      <c r="B180" s="116" t="s">
        <v>397</v>
      </c>
      <c r="C180" s="116" t="s">
        <v>409</v>
      </c>
      <c r="D180" s="118" t="s">
        <v>837</v>
      </c>
      <c r="E180" s="116"/>
      <c r="F180" s="116"/>
      <c r="G180" s="116"/>
      <c r="H180" s="116"/>
      <c r="I180" s="116"/>
      <c r="J180" s="387" t="s">
        <v>343</v>
      </c>
      <c r="K180" s="387" t="s">
        <v>365</v>
      </c>
      <c r="L180" s="477"/>
    </row>
    <row r="181" spans="1:12" s="100" customFormat="1" ht="19.5" customHeight="1">
      <c r="A181" s="234">
        <v>27</v>
      </c>
      <c r="B181" s="146" t="s">
        <v>903</v>
      </c>
      <c r="C181" s="111" t="s">
        <v>339</v>
      </c>
      <c r="D181" s="239" t="s">
        <v>458</v>
      </c>
      <c r="E181" s="426"/>
      <c r="F181" s="271">
        <v>200000</v>
      </c>
      <c r="G181" s="271">
        <v>200000</v>
      </c>
      <c r="H181" s="235">
        <v>200000</v>
      </c>
      <c r="I181" s="235">
        <v>200000</v>
      </c>
      <c r="J181" s="391" t="s">
        <v>341</v>
      </c>
      <c r="K181" s="597" t="s">
        <v>75</v>
      </c>
      <c r="L181" s="482" t="s">
        <v>291</v>
      </c>
    </row>
    <row r="182" spans="1:12" s="100" customFormat="1" ht="18.75">
      <c r="A182" s="231"/>
      <c r="B182" s="100" t="s">
        <v>904</v>
      </c>
      <c r="C182" s="116" t="s">
        <v>342</v>
      </c>
      <c r="D182" s="236" t="s">
        <v>925</v>
      </c>
      <c r="E182" s="116"/>
      <c r="G182" s="116"/>
      <c r="H182" s="116"/>
      <c r="I182" s="116"/>
      <c r="J182" s="387" t="s">
        <v>343</v>
      </c>
      <c r="K182" s="388" t="s">
        <v>344</v>
      </c>
      <c r="L182" s="387"/>
    </row>
    <row r="183" spans="1:12" s="100" customFormat="1" ht="18.75">
      <c r="A183" s="233"/>
      <c r="B183" s="100" t="s">
        <v>358</v>
      </c>
      <c r="C183" s="116" t="s">
        <v>345</v>
      </c>
      <c r="D183" s="236" t="s">
        <v>990</v>
      </c>
      <c r="E183" s="116"/>
      <c r="G183" s="116"/>
      <c r="H183" s="116"/>
      <c r="I183" s="116"/>
      <c r="J183" s="387"/>
      <c r="K183" s="388" t="s">
        <v>346</v>
      </c>
      <c r="L183" s="387"/>
    </row>
    <row r="184" spans="1:12" s="100" customFormat="1" ht="18.75">
      <c r="A184" s="240"/>
      <c r="B184" s="124"/>
      <c r="C184" s="124" t="s">
        <v>347</v>
      </c>
      <c r="D184" s="243" t="s">
        <v>909</v>
      </c>
      <c r="E184" s="124"/>
      <c r="F184" s="123"/>
      <c r="G184" s="124"/>
      <c r="H184" s="124"/>
      <c r="I184" s="124"/>
      <c r="J184" s="389"/>
      <c r="K184" s="390"/>
      <c r="L184" s="389"/>
    </row>
    <row r="185" spans="1:12" s="100" customFormat="1" ht="18.75">
      <c r="A185" s="752" t="s">
        <v>1472</v>
      </c>
      <c r="B185" s="752"/>
      <c r="C185" s="752"/>
      <c r="D185" s="752"/>
      <c r="E185" s="752"/>
      <c r="F185" s="752"/>
      <c r="G185" s="752"/>
      <c r="H185" s="752"/>
      <c r="I185" s="752"/>
      <c r="J185" s="752"/>
      <c r="K185" s="752"/>
      <c r="L185" s="752"/>
    </row>
    <row r="186" spans="1:12" ht="18.75">
      <c r="A186" s="425" t="s">
        <v>752</v>
      </c>
      <c r="K186" s="591" t="s">
        <v>689</v>
      </c>
      <c r="L186" s="592"/>
    </row>
    <row r="187" spans="1:12" s="100" customFormat="1" ht="18.75">
      <c r="A187" s="158" t="s">
        <v>485</v>
      </c>
      <c r="B187" s="94"/>
      <c r="C187" s="94"/>
      <c r="D187" s="94"/>
      <c r="E187" s="94"/>
      <c r="F187" s="94"/>
      <c r="G187" s="94"/>
      <c r="H187" s="94"/>
      <c r="I187" s="94"/>
      <c r="J187" s="590"/>
      <c r="K187" s="590"/>
      <c r="L187" s="590"/>
    </row>
    <row r="188" spans="1:12" s="100" customFormat="1" ht="18.75">
      <c r="A188" s="767" t="s">
        <v>489</v>
      </c>
      <c r="B188" s="767"/>
      <c r="C188" s="767"/>
      <c r="D188" s="767"/>
      <c r="E188" s="767"/>
      <c r="F188" s="767"/>
      <c r="G188" s="767"/>
      <c r="H188" s="767"/>
      <c r="I188" s="767"/>
      <c r="J188" s="767"/>
      <c r="K188" s="767"/>
      <c r="L188" s="767"/>
    </row>
    <row r="189" spans="1:12" s="100" customFormat="1" ht="18.75">
      <c r="A189" s="756" t="s">
        <v>0</v>
      </c>
      <c r="B189" s="764" t="s">
        <v>1</v>
      </c>
      <c r="C189" s="764" t="s">
        <v>2</v>
      </c>
      <c r="D189" s="98" t="s">
        <v>3</v>
      </c>
      <c r="E189" s="760" t="s">
        <v>329</v>
      </c>
      <c r="F189" s="761"/>
      <c r="G189" s="761"/>
      <c r="H189" s="761"/>
      <c r="I189" s="762"/>
      <c r="J189" s="567" t="s">
        <v>224</v>
      </c>
      <c r="K189" s="505" t="s">
        <v>5</v>
      </c>
      <c r="L189" s="746" t="s">
        <v>473</v>
      </c>
    </row>
    <row r="190" spans="1:12" s="100" customFormat="1" ht="18.75">
      <c r="A190" s="757"/>
      <c r="B190" s="765"/>
      <c r="C190" s="765"/>
      <c r="D190" s="101" t="s">
        <v>6</v>
      </c>
      <c r="E190" s="102">
        <v>2561</v>
      </c>
      <c r="F190" s="98">
        <v>2562</v>
      </c>
      <c r="G190" s="103">
        <v>2563</v>
      </c>
      <c r="H190" s="103">
        <v>2564</v>
      </c>
      <c r="I190" s="103">
        <v>2565</v>
      </c>
      <c r="J190" s="568" t="s">
        <v>338</v>
      </c>
      <c r="K190" s="506" t="s">
        <v>7</v>
      </c>
      <c r="L190" s="747"/>
    </row>
    <row r="191" spans="1:12" s="100" customFormat="1" ht="18.75">
      <c r="A191" s="758"/>
      <c r="B191" s="766"/>
      <c r="C191" s="766"/>
      <c r="D191" s="105"/>
      <c r="E191" s="106" t="s">
        <v>8</v>
      </c>
      <c r="F191" s="108" t="s">
        <v>8</v>
      </c>
      <c r="G191" s="107" t="s">
        <v>8</v>
      </c>
      <c r="H191" s="107" t="s">
        <v>8</v>
      </c>
      <c r="I191" s="107" t="s">
        <v>8</v>
      </c>
      <c r="J191" s="574"/>
      <c r="K191" s="507"/>
      <c r="L191" s="763"/>
    </row>
    <row r="192" spans="1:12" s="100" customFormat="1" ht="18.75">
      <c r="A192" s="256">
        <v>28</v>
      </c>
      <c r="B192" s="100" t="s">
        <v>353</v>
      </c>
      <c r="C192" s="116" t="s">
        <v>351</v>
      </c>
      <c r="D192" s="232" t="s">
        <v>352</v>
      </c>
      <c r="E192" s="121">
        <v>100000</v>
      </c>
      <c r="F192" s="449">
        <v>200000</v>
      </c>
      <c r="G192" s="422">
        <v>200000</v>
      </c>
      <c r="H192" s="448">
        <v>200000</v>
      </c>
      <c r="I192" s="448">
        <v>200000</v>
      </c>
      <c r="J192" s="385" t="s">
        <v>341</v>
      </c>
      <c r="K192" s="388" t="s">
        <v>75</v>
      </c>
      <c r="L192" s="477" t="s">
        <v>291</v>
      </c>
    </row>
    <row r="193" spans="1:12" s="100" customFormat="1" ht="18.75">
      <c r="A193" s="233"/>
      <c r="B193" s="100" t="s">
        <v>435</v>
      </c>
      <c r="C193" s="116" t="s">
        <v>350</v>
      </c>
      <c r="D193" s="236" t="s">
        <v>915</v>
      </c>
      <c r="E193" s="116"/>
      <c r="G193" s="116"/>
      <c r="H193" s="116"/>
      <c r="I193" s="116"/>
      <c r="J193" s="387" t="s">
        <v>343</v>
      </c>
      <c r="K193" s="388" t="s">
        <v>344</v>
      </c>
      <c r="L193" s="387"/>
    </row>
    <row r="194" spans="1:12" s="100" customFormat="1" ht="18.75">
      <c r="A194" s="233"/>
      <c r="B194" s="116"/>
      <c r="C194" s="116" t="s">
        <v>348</v>
      </c>
      <c r="D194" s="236" t="s">
        <v>916</v>
      </c>
      <c r="E194" s="116"/>
      <c r="G194" s="116"/>
      <c r="H194" s="116"/>
      <c r="I194" s="116"/>
      <c r="J194" s="387"/>
      <c r="K194" s="388" t="s">
        <v>346</v>
      </c>
      <c r="L194" s="387"/>
    </row>
    <row r="195" spans="1:12" s="100" customFormat="1" ht="18.75">
      <c r="A195" s="325"/>
      <c r="B195" s="116"/>
      <c r="C195" s="238"/>
      <c r="D195" s="236" t="s">
        <v>993</v>
      </c>
      <c r="E195" s="116"/>
      <c r="G195" s="116"/>
      <c r="H195" s="116"/>
      <c r="I195" s="116"/>
      <c r="J195" s="387"/>
      <c r="K195" s="388"/>
      <c r="L195" s="387"/>
    </row>
    <row r="196" spans="1:12" s="100" customFormat="1" ht="18.75">
      <c r="A196" s="233"/>
      <c r="B196" s="424"/>
      <c r="C196" s="116"/>
      <c r="D196" s="236" t="s">
        <v>957</v>
      </c>
      <c r="E196" s="116"/>
      <c r="G196" s="116"/>
      <c r="H196" s="116"/>
      <c r="I196" s="116"/>
      <c r="J196" s="387"/>
      <c r="K196" s="388"/>
      <c r="L196" s="387"/>
    </row>
    <row r="197" spans="1:12" s="100" customFormat="1" ht="18.75">
      <c r="A197" s="450">
        <v>29</v>
      </c>
      <c r="B197" s="146" t="s">
        <v>493</v>
      </c>
      <c r="C197" s="111" t="s">
        <v>339</v>
      </c>
      <c r="D197" s="239" t="s">
        <v>340</v>
      </c>
      <c r="E197" s="235">
        <v>200000</v>
      </c>
      <c r="F197" s="422">
        <v>400000</v>
      </c>
      <c r="G197" s="422">
        <v>400000</v>
      </c>
      <c r="H197" s="422">
        <v>400000</v>
      </c>
      <c r="I197" s="422">
        <v>400000</v>
      </c>
      <c r="J197" s="391" t="s">
        <v>341</v>
      </c>
      <c r="K197" s="598" t="s">
        <v>75</v>
      </c>
      <c r="L197" s="482" t="s">
        <v>291</v>
      </c>
    </row>
    <row r="198" spans="1:12" s="100" customFormat="1" ht="18.75">
      <c r="A198" s="233"/>
      <c r="B198" s="100" t="s">
        <v>359</v>
      </c>
      <c r="C198" s="116" t="s">
        <v>342</v>
      </c>
      <c r="D198" s="236" t="s">
        <v>958</v>
      </c>
      <c r="E198" s="116"/>
      <c r="G198" s="116"/>
      <c r="H198" s="116"/>
      <c r="I198" s="116"/>
      <c r="J198" s="387" t="s">
        <v>343</v>
      </c>
      <c r="K198" s="475" t="s">
        <v>344</v>
      </c>
      <c r="L198" s="387"/>
    </row>
    <row r="199" spans="1:12" s="100" customFormat="1" ht="18.75">
      <c r="A199" s="325"/>
      <c r="B199" s="424"/>
      <c r="C199" s="238" t="s">
        <v>345</v>
      </c>
      <c r="D199" s="236" t="s">
        <v>1023</v>
      </c>
      <c r="E199" s="116"/>
      <c r="G199" s="116"/>
      <c r="H199" s="116"/>
      <c r="I199" s="116"/>
      <c r="J199" s="387"/>
      <c r="K199" s="475" t="s">
        <v>346</v>
      </c>
      <c r="L199" s="387"/>
    </row>
    <row r="200" spans="1:12" s="100" customFormat="1" ht="18.75">
      <c r="A200" s="233"/>
      <c r="C200" s="116" t="s">
        <v>347</v>
      </c>
      <c r="D200" s="236" t="s">
        <v>907</v>
      </c>
      <c r="E200" s="116"/>
      <c r="G200" s="116"/>
      <c r="H200" s="116"/>
      <c r="I200" s="116"/>
      <c r="J200" s="387"/>
      <c r="K200" s="475"/>
      <c r="L200" s="387"/>
    </row>
    <row r="201" spans="1:12" s="100" customFormat="1" ht="18.75">
      <c r="A201" s="234">
        <v>30</v>
      </c>
      <c r="B201" s="146" t="s">
        <v>675</v>
      </c>
      <c r="C201" s="111" t="s">
        <v>339</v>
      </c>
      <c r="D201" s="239" t="s">
        <v>624</v>
      </c>
      <c r="E201" s="147"/>
      <c r="F201" s="235">
        <v>200000</v>
      </c>
      <c r="G201" s="235"/>
      <c r="H201" s="147"/>
      <c r="I201" s="147"/>
      <c r="J201" s="391" t="s">
        <v>341</v>
      </c>
      <c r="K201" s="597" t="s">
        <v>75</v>
      </c>
      <c r="L201" s="482" t="s">
        <v>291</v>
      </c>
    </row>
    <row r="202" spans="1:12" s="100" customFormat="1" ht="18.75">
      <c r="A202" s="233"/>
      <c r="B202" s="100" t="s">
        <v>1001</v>
      </c>
      <c r="C202" s="116" t="s">
        <v>342</v>
      </c>
      <c r="D202" s="236" t="s">
        <v>918</v>
      </c>
      <c r="E202" s="114"/>
      <c r="F202" s="94"/>
      <c r="G202" s="116"/>
      <c r="H202" s="116"/>
      <c r="I202" s="116"/>
      <c r="J202" s="387" t="s">
        <v>343</v>
      </c>
      <c r="K202" s="388" t="s">
        <v>344</v>
      </c>
      <c r="L202" s="387"/>
    </row>
    <row r="203" spans="1:12" s="100" customFormat="1" ht="18.75">
      <c r="A203" s="233"/>
      <c r="B203" s="100" t="s">
        <v>659</v>
      </c>
      <c r="C203" s="116" t="s">
        <v>345</v>
      </c>
      <c r="D203" s="236" t="s">
        <v>1000</v>
      </c>
      <c r="E203" s="116"/>
      <c r="G203" s="116"/>
      <c r="H203" s="116"/>
      <c r="I203" s="116"/>
      <c r="J203" s="387"/>
      <c r="K203" s="388" t="s">
        <v>346</v>
      </c>
      <c r="L203" s="387"/>
    </row>
    <row r="204" spans="1:12" s="100" customFormat="1" ht="18.75">
      <c r="A204" s="240"/>
      <c r="B204" s="124"/>
      <c r="C204" s="124" t="s">
        <v>347</v>
      </c>
      <c r="D204" s="243" t="s">
        <v>945</v>
      </c>
      <c r="E204" s="130"/>
      <c r="F204" s="129"/>
      <c r="G204" s="130"/>
      <c r="H204" s="130"/>
      <c r="I204" s="130"/>
      <c r="J204" s="584"/>
      <c r="K204" s="390"/>
      <c r="L204" s="483"/>
    </row>
    <row r="205" spans="1:12" s="433" customFormat="1" ht="18" customHeight="1">
      <c r="A205" s="234">
        <v>31</v>
      </c>
      <c r="B205" s="111" t="s">
        <v>424</v>
      </c>
      <c r="C205" s="111" t="s">
        <v>404</v>
      </c>
      <c r="D205" s="255" t="s">
        <v>1506</v>
      </c>
      <c r="E205" s="235"/>
      <c r="F205" s="235"/>
      <c r="G205" s="235">
        <v>500000</v>
      </c>
      <c r="H205" s="235"/>
      <c r="I205" s="235"/>
      <c r="J205" s="391" t="s">
        <v>341</v>
      </c>
      <c r="K205" s="481" t="s">
        <v>364</v>
      </c>
      <c r="L205" s="482" t="s">
        <v>291</v>
      </c>
    </row>
    <row r="206" spans="1:12" ht="18.75">
      <c r="A206" s="231"/>
      <c r="B206" s="116" t="s">
        <v>399</v>
      </c>
      <c r="C206" s="116" t="s">
        <v>416</v>
      </c>
      <c r="D206" s="118" t="s">
        <v>929</v>
      </c>
      <c r="E206" s="114"/>
      <c r="F206" s="114"/>
      <c r="G206" s="114"/>
      <c r="H206" s="116"/>
      <c r="I206" s="116"/>
      <c r="J206" s="387" t="s">
        <v>343</v>
      </c>
      <c r="K206" s="387" t="s">
        <v>365</v>
      </c>
      <c r="L206" s="387"/>
    </row>
    <row r="207" spans="1:12" ht="18.75">
      <c r="A207" s="250"/>
      <c r="B207" s="105"/>
      <c r="C207" s="124"/>
      <c r="D207" s="126" t="s">
        <v>924</v>
      </c>
      <c r="E207" s="124"/>
      <c r="F207" s="124"/>
      <c r="G207" s="124"/>
      <c r="H207" s="124"/>
      <c r="I207" s="124"/>
      <c r="J207" s="389"/>
      <c r="K207" s="389"/>
      <c r="L207" s="483"/>
    </row>
    <row r="208" spans="1:12" ht="18.75">
      <c r="A208" s="234">
        <v>32</v>
      </c>
      <c r="B208" s="111" t="s">
        <v>612</v>
      </c>
      <c r="C208" s="111" t="s">
        <v>422</v>
      </c>
      <c r="D208" s="239" t="s">
        <v>403</v>
      </c>
      <c r="E208" s="235"/>
      <c r="F208" s="235"/>
      <c r="G208" s="235"/>
      <c r="H208" s="235">
        <v>1000000</v>
      </c>
      <c r="I208" s="235">
        <v>1000000</v>
      </c>
      <c r="J208" s="391" t="s">
        <v>341</v>
      </c>
      <c r="K208" s="481" t="s">
        <v>364</v>
      </c>
      <c r="L208" s="482" t="s">
        <v>291</v>
      </c>
    </row>
    <row r="209" spans="1:12" ht="18.75">
      <c r="A209" s="233"/>
      <c r="B209" s="116" t="s">
        <v>399</v>
      </c>
      <c r="C209" s="116" t="s">
        <v>404</v>
      </c>
      <c r="D209" s="118" t="s">
        <v>959</v>
      </c>
      <c r="E209" s="116"/>
      <c r="F209" s="116"/>
      <c r="G209" s="116"/>
      <c r="H209" s="114"/>
      <c r="I209" s="114"/>
      <c r="J209" s="387" t="s">
        <v>343</v>
      </c>
      <c r="K209" s="387" t="s">
        <v>365</v>
      </c>
      <c r="L209" s="387"/>
    </row>
    <row r="210" spans="1:12" ht="18.75">
      <c r="A210" s="240"/>
      <c r="B210" s="105"/>
      <c r="C210" s="124"/>
      <c r="D210" s="126" t="s">
        <v>931</v>
      </c>
      <c r="E210" s="130"/>
      <c r="F210" s="130"/>
      <c r="G210" s="130"/>
      <c r="H210" s="124"/>
      <c r="I210" s="124"/>
      <c r="J210" s="389"/>
      <c r="K210" s="389"/>
      <c r="L210" s="483"/>
    </row>
    <row r="211" spans="1:12" s="100" customFormat="1" ht="18.75">
      <c r="A211" s="234">
        <v>33</v>
      </c>
      <c r="B211" s="146" t="s">
        <v>903</v>
      </c>
      <c r="C211" s="111" t="s">
        <v>339</v>
      </c>
      <c r="D211" s="239" t="s">
        <v>458</v>
      </c>
      <c r="E211" s="426"/>
      <c r="F211" s="235">
        <v>200000</v>
      </c>
      <c r="G211" s="235">
        <v>200000</v>
      </c>
      <c r="H211" s="235">
        <v>200000</v>
      </c>
      <c r="I211" s="235">
        <v>200000</v>
      </c>
      <c r="J211" s="391" t="s">
        <v>341</v>
      </c>
      <c r="K211" s="597" t="s">
        <v>75</v>
      </c>
      <c r="L211" s="482" t="s">
        <v>291</v>
      </c>
    </row>
    <row r="212" spans="1:12" s="100" customFormat="1" ht="18.75">
      <c r="A212" s="231"/>
      <c r="B212" s="100" t="s">
        <v>904</v>
      </c>
      <c r="C212" s="116" t="s">
        <v>342</v>
      </c>
      <c r="D212" s="236" t="s">
        <v>981</v>
      </c>
      <c r="E212" s="116"/>
      <c r="G212" s="116"/>
      <c r="H212" s="116"/>
      <c r="I212" s="116"/>
      <c r="J212" s="387" t="s">
        <v>343</v>
      </c>
      <c r="K212" s="388" t="s">
        <v>344</v>
      </c>
      <c r="L212" s="387"/>
    </row>
    <row r="213" spans="1:12" s="100" customFormat="1" ht="18.75">
      <c r="A213" s="233"/>
      <c r="B213" s="100" t="s">
        <v>359</v>
      </c>
      <c r="C213" s="116" t="s">
        <v>345</v>
      </c>
      <c r="D213" s="236" t="s">
        <v>991</v>
      </c>
      <c r="E213" s="116"/>
      <c r="G213" s="116"/>
      <c r="H213" s="116"/>
      <c r="I213" s="116"/>
      <c r="J213" s="387"/>
      <c r="K213" s="388" t="s">
        <v>346</v>
      </c>
      <c r="L213" s="387"/>
    </row>
    <row r="214" spans="1:12" s="100" customFormat="1" ht="18.75">
      <c r="A214" s="233"/>
      <c r="B214" s="116"/>
      <c r="C214" s="116" t="s">
        <v>347</v>
      </c>
      <c r="D214" s="236" t="s">
        <v>909</v>
      </c>
      <c r="E214" s="116"/>
      <c r="G214" s="116"/>
      <c r="H214" s="116"/>
      <c r="I214" s="116"/>
      <c r="J214" s="387"/>
      <c r="K214" s="388"/>
      <c r="L214" s="387"/>
    </row>
    <row r="215" spans="1:12" s="100" customFormat="1" ht="18.75">
      <c r="A215" s="240"/>
      <c r="B215" s="423"/>
      <c r="C215" s="124"/>
      <c r="D215" s="243"/>
      <c r="E215" s="124"/>
      <c r="F215" s="123"/>
      <c r="G215" s="124"/>
      <c r="H215" s="249"/>
      <c r="I215" s="249"/>
      <c r="J215" s="389"/>
      <c r="K215" s="390"/>
      <c r="L215" s="389"/>
    </row>
    <row r="216" spans="1:12" s="100" customFormat="1" ht="18.75">
      <c r="A216" s="752" t="s">
        <v>1473</v>
      </c>
      <c r="B216" s="752"/>
      <c r="C216" s="752"/>
      <c r="D216" s="752"/>
      <c r="E216" s="752"/>
      <c r="F216" s="752"/>
      <c r="G216" s="752"/>
      <c r="H216" s="752"/>
      <c r="I216" s="752"/>
      <c r="J216" s="752"/>
      <c r="K216" s="752"/>
      <c r="L216" s="752"/>
    </row>
    <row r="217" spans="1:12" s="100" customFormat="1" ht="18.75">
      <c r="A217" s="241"/>
      <c r="D217" s="119"/>
      <c r="J217" s="388"/>
      <c r="K217" s="388"/>
      <c r="L217" s="388"/>
    </row>
    <row r="218" spans="1:12" s="100" customFormat="1" ht="18.75">
      <c r="A218" s="425" t="s">
        <v>752</v>
      </c>
      <c r="B218" s="94"/>
      <c r="C218" s="94"/>
      <c r="D218" s="94"/>
      <c r="E218" s="94"/>
      <c r="F218" s="94"/>
      <c r="G218" s="94"/>
      <c r="H218" s="94"/>
      <c r="I218" s="94"/>
      <c r="J218" s="590"/>
      <c r="K218" s="591" t="s">
        <v>689</v>
      </c>
      <c r="L218" s="592"/>
    </row>
    <row r="219" spans="1:12" s="100" customFormat="1" ht="18.75">
      <c r="A219" s="158" t="s">
        <v>485</v>
      </c>
      <c r="B219" s="94"/>
      <c r="C219" s="94"/>
      <c r="D219" s="94"/>
      <c r="E219" s="94"/>
      <c r="F219" s="94"/>
      <c r="G219" s="94"/>
      <c r="H219" s="94"/>
      <c r="I219" s="94"/>
      <c r="J219" s="590"/>
      <c r="K219" s="590"/>
      <c r="L219" s="590"/>
    </row>
    <row r="220" spans="1:12" ht="18.75">
      <c r="A220" s="767" t="s">
        <v>490</v>
      </c>
      <c r="B220" s="767"/>
      <c r="C220" s="767"/>
      <c r="D220" s="767"/>
      <c r="E220" s="767"/>
      <c r="F220" s="767"/>
      <c r="G220" s="767"/>
      <c r="H220" s="767"/>
      <c r="I220" s="767"/>
      <c r="J220" s="767"/>
      <c r="K220" s="767"/>
      <c r="L220" s="767"/>
    </row>
    <row r="221" spans="1:12" s="100" customFormat="1" ht="18.75">
      <c r="A221" s="756" t="s">
        <v>0</v>
      </c>
      <c r="B221" s="764" t="s">
        <v>1</v>
      </c>
      <c r="C221" s="764" t="s">
        <v>2</v>
      </c>
      <c r="D221" s="98" t="s">
        <v>3</v>
      </c>
      <c r="E221" s="760" t="s">
        <v>329</v>
      </c>
      <c r="F221" s="761"/>
      <c r="G221" s="761"/>
      <c r="H221" s="761"/>
      <c r="I221" s="762"/>
      <c r="J221" s="567" t="s">
        <v>224</v>
      </c>
      <c r="K221" s="505" t="s">
        <v>5</v>
      </c>
      <c r="L221" s="746" t="s">
        <v>473</v>
      </c>
    </row>
    <row r="222" spans="1:12" s="100" customFormat="1" ht="18.75">
      <c r="A222" s="757"/>
      <c r="B222" s="765"/>
      <c r="C222" s="765"/>
      <c r="D222" s="101" t="s">
        <v>6</v>
      </c>
      <c r="E222" s="102">
        <v>2561</v>
      </c>
      <c r="F222" s="98">
        <v>2562</v>
      </c>
      <c r="G222" s="103">
        <v>2563</v>
      </c>
      <c r="H222" s="103">
        <v>2564</v>
      </c>
      <c r="I222" s="103">
        <v>2565</v>
      </c>
      <c r="J222" s="568" t="s">
        <v>338</v>
      </c>
      <c r="K222" s="506" t="s">
        <v>7</v>
      </c>
      <c r="L222" s="747"/>
    </row>
    <row r="223" spans="1:12" s="100" customFormat="1" ht="18.75">
      <c r="A223" s="758"/>
      <c r="B223" s="766"/>
      <c r="C223" s="766"/>
      <c r="D223" s="105"/>
      <c r="E223" s="106" t="s">
        <v>8</v>
      </c>
      <c r="F223" s="108" t="s">
        <v>8</v>
      </c>
      <c r="G223" s="107" t="s">
        <v>8</v>
      </c>
      <c r="H223" s="107" t="s">
        <v>8</v>
      </c>
      <c r="I223" s="107" t="s">
        <v>8</v>
      </c>
      <c r="J223" s="574"/>
      <c r="K223" s="507"/>
      <c r="L223" s="763"/>
    </row>
    <row r="224" spans="1:12" s="100" customFormat="1" ht="18.75">
      <c r="A224" s="231">
        <v>34</v>
      </c>
      <c r="B224" s="116" t="s">
        <v>410</v>
      </c>
      <c r="C224" s="116" t="s">
        <v>402</v>
      </c>
      <c r="D224" s="232" t="s">
        <v>403</v>
      </c>
      <c r="E224" s="114">
        <v>500000</v>
      </c>
      <c r="F224" s="114">
        <v>500000</v>
      </c>
      <c r="G224" s="114">
        <v>500000</v>
      </c>
      <c r="H224" s="114">
        <v>500000</v>
      </c>
      <c r="I224" s="114">
        <v>500000</v>
      </c>
      <c r="J224" s="385" t="s">
        <v>341</v>
      </c>
      <c r="K224" s="387" t="s">
        <v>364</v>
      </c>
      <c r="L224" s="477" t="s">
        <v>291</v>
      </c>
    </row>
    <row r="225" spans="1:12" ht="18.75">
      <c r="A225" s="233"/>
      <c r="B225" s="116" t="s">
        <v>400</v>
      </c>
      <c r="C225" s="116" t="s">
        <v>404</v>
      </c>
      <c r="D225" s="115" t="s">
        <v>932</v>
      </c>
      <c r="E225" s="116"/>
      <c r="F225" s="116"/>
      <c r="G225" s="116"/>
      <c r="H225" s="114"/>
      <c r="I225" s="114"/>
      <c r="J225" s="387" t="s">
        <v>343</v>
      </c>
      <c r="K225" s="387" t="s">
        <v>365</v>
      </c>
      <c r="L225" s="387"/>
    </row>
    <row r="226" spans="1:12" ht="18.75">
      <c r="A226" s="240"/>
      <c r="B226" s="105"/>
      <c r="C226" s="124"/>
      <c r="D226" s="257" t="s">
        <v>930</v>
      </c>
      <c r="E226" s="130"/>
      <c r="F226" s="130"/>
      <c r="G226" s="130"/>
      <c r="H226" s="124"/>
      <c r="I226" s="124"/>
      <c r="J226" s="389"/>
      <c r="K226" s="389"/>
      <c r="L226" s="483"/>
    </row>
    <row r="227" spans="1:12" s="91" customFormat="1" ht="18.75">
      <c r="A227" s="256">
        <v>35</v>
      </c>
      <c r="B227" s="88" t="s">
        <v>868</v>
      </c>
      <c r="C227" s="456" t="s">
        <v>339</v>
      </c>
      <c r="D227" s="606" t="s">
        <v>880</v>
      </c>
      <c r="E227" s="448">
        <v>108000</v>
      </c>
      <c r="F227" s="607">
        <v>108000</v>
      </c>
      <c r="G227" s="448">
        <v>200000</v>
      </c>
      <c r="H227" s="448">
        <v>200000</v>
      </c>
      <c r="I227" s="448">
        <v>200000</v>
      </c>
      <c r="J227" s="580" t="s">
        <v>341</v>
      </c>
      <c r="K227" s="498" t="s">
        <v>75</v>
      </c>
      <c r="L227" s="499" t="s">
        <v>291</v>
      </c>
    </row>
    <row r="228" spans="1:12" s="88" customFormat="1" ht="18.75">
      <c r="A228" s="464"/>
      <c r="B228" s="88" t="s">
        <v>960</v>
      </c>
      <c r="C228" s="456" t="s">
        <v>342</v>
      </c>
      <c r="D228" s="459" t="s">
        <v>923</v>
      </c>
      <c r="E228" s="456"/>
      <c r="G228" s="456"/>
      <c r="H228" s="456"/>
      <c r="I228" s="456"/>
      <c r="J228" s="496" t="s">
        <v>343</v>
      </c>
      <c r="K228" s="498" t="s">
        <v>344</v>
      </c>
      <c r="L228" s="496"/>
    </row>
    <row r="229" spans="1:12" s="88" customFormat="1" ht="18.75">
      <c r="A229" s="464"/>
      <c r="B229" s="456" t="s">
        <v>360</v>
      </c>
      <c r="C229" s="456" t="s">
        <v>345</v>
      </c>
      <c r="D229" s="459" t="s">
        <v>1024</v>
      </c>
      <c r="E229" s="456"/>
      <c r="G229" s="456"/>
      <c r="H229" s="456"/>
      <c r="I229" s="456"/>
      <c r="J229" s="496"/>
      <c r="K229" s="498" t="s">
        <v>346</v>
      </c>
      <c r="L229" s="496"/>
    </row>
    <row r="230" spans="1:12" s="88" customFormat="1" ht="20.25" customHeight="1">
      <c r="A230" s="464"/>
      <c r="C230" s="456" t="s">
        <v>347</v>
      </c>
      <c r="D230" s="459" t="s">
        <v>961</v>
      </c>
      <c r="E230" s="456"/>
      <c r="G230" s="456"/>
      <c r="H230" s="456"/>
      <c r="I230" s="456"/>
      <c r="J230" s="496"/>
      <c r="K230" s="498"/>
      <c r="L230" s="496"/>
    </row>
    <row r="231" spans="1:12" s="88" customFormat="1" ht="18.75">
      <c r="A231" s="450">
        <v>36</v>
      </c>
      <c r="B231" s="453" t="s">
        <v>493</v>
      </c>
      <c r="C231" s="454" t="s">
        <v>339</v>
      </c>
      <c r="D231" s="603" t="s">
        <v>340</v>
      </c>
      <c r="E231" s="422">
        <v>200000</v>
      </c>
      <c r="F231" s="449">
        <v>200000</v>
      </c>
      <c r="G231" s="422">
        <v>200000</v>
      </c>
      <c r="H231" s="422">
        <v>200000</v>
      </c>
      <c r="I231" s="422">
        <v>200000</v>
      </c>
      <c r="J231" s="583" t="s">
        <v>341</v>
      </c>
      <c r="K231" s="582" t="s">
        <v>75</v>
      </c>
      <c r="L231" s="604" t="s">
        <v>291</v>
      </c>
    </row>
    <row r="232" spans="1:12" s="88" customFormat="1" ht="18.75">
      <c r="A232" s="464"/>
      <c r="B232" s="88" t="s">
        <v>360</v>
      </c>
      <c r="C232" s="456" t="s">
        <v>342</v>
      </c>
      <c r="D232" s="459" t="s">
        <v>1507</v>
      </c>
      <c r="E232" s="456"/>
      <c r="G232" s="456"/>
      <c r="H232" s="456"/>
      <c r="I232" s="456"/>
      <c r="J232" s="496" t="s">
        <v>343</v>
      </c>
      <c r="K232" s="498" t="s">
        <v>344</v>
      </c>
      <c r="L232" s="496"/>
    </row>
    <row r="233" spans="1:12" s="88" customFormat="1" ht="18.75">
      <c r="A233" s="464"/>
      <c r="B233" s="456"/>
      <c r="C233" s="456" t="s">
        <v>345</v>
      </c>
      <c r="D233" s="459" t="s">
        <v>962</v>
      </c>
      <c r="E233" s="456"/>
      <c r="G233" s="456"/>
      <c r="H233" s="456"/>
      <c r="I233" s="456"/>
      <c r="J233" s="496"/>
      <c r="K233" s="498" t="s">
        <v>346</v>
      </c>
      <c r="L233" s="496"/>
    </row>
    <row r="234" spans="1:12" s="88" customFormat="1" ht="18.75">
      <c r="A234" s="464"/>
      <c r="C234" s="456" t="s">
        <v>347</v>
      </c>
      <c r="D234" s="459" t="s">
        <v>926</v>
      </c>
      <c r="E234" s="456"/>
      <c r="G234" s="456"/>
      <c r="H234" s="456"/>
      <c r="I234" s="456"/>
      <c r="J234" s="496"/>
      <c r="K234" s="498"/>
      <c r="L234" s="496"/>
    </row>
    <row r="235" spans="1:12" s="100" customFormat="1" ht="18.75">
      <c r="A235" s="234">
        <v>37</v>
      </c>
      <c r="B235" s="111" t="s">
        <v>424</v>
      </c>
      <c r="C235" s="111" t="s">
        <v>404</v>
      </c>
      <c r="D235" s="239" t="s">
        <v>415</v>
      </c>
      <c r="E235" s="245"/>
      <c r="F235" s="235"/>
      <c r="G235" s="235">
        <v>500000</v>
      </c>
      <c r="H235" s="235">
        <v>500000</v>
      </c>
      <c r="I235" s="235"/>
      <c r="J235" s="391" t="s">
        <v>341</v>
      </c>
      <c r="K235" s="481" t="s">
        <v>364</v>
      </c>
      <c r="L235" s="482" t="s">
        <v>291</v>
      </c>
    </row>
    <row r="236" spans="1:12" s="100" customFormat="1" ht="18.75">
      <c r="A236" s="231"/>
      <c r="B236" s="116" t="s">
        <v>400</v>
      </c>
      <c r="C236" s="116" t="s">
        <v>416</v>
      </c>
      <c r="D236" s="118" t="s">
        <v>1508</v>
      </c>
      <c r="E236" s="114"/>
      <c r="F236" s="114"/>
      <c r="G236" s="114"/>
      <c r="H236" s="116"/>
      <c r="I236" s="116"/>
      <c r="J236" s="387" t="s">
        <v>343</v>
      </c>
      <c r="K236" s="387" t="s">
        <v>365</v>
      </c>
      <c r="L236" s="387"/>
    </row>
    <row r="237" spans="1:12" s="100" customFormat="1" ht="18.75">
      <c r="A237" s="231"/>
      <c r="B237" s="434"/>
      <c r="C237" s="116"/>
      <c r="D237" s="118" t="s">
        <v>933</v>
      </c>
      <c r="E237" s="116"/>
      <c r="F237" s="253"/>
      <c r="G237" s="253"/>
      <c r="H237" s="116"/>
      <c r="I237" s="116"/>
      <c r="J237" s="387"/>
      <c r="K237" s="387"/>
      <c r="L237" s="477"/>
    </row>
    <row r="238" spans="1:12" s="100" customFormat="1" ht="18.75">
      <c r="A238" s="234">
        <v>38</v>
      </c>
      <c r="B238" s="146" t="s">
        <v>353</v>
      </c>
      <c r="C238" s="111" t="s">
        <v>351</v>
      </c>
      <c r="D238" s="239" t="s">
        <v>352</v>
      </c>
      <c r="E238" s="235"/>
      <c r="F238" s="235"/>
      <c r="G238" s="235">
        <v>200000</v>
      </c>
      <c r="H238" s="235">
        <v>200000</v>
      </c>
      <c r="I238" s="235">
        <v>200000</v>
      </c>
      <c r="J238" s="391" t="s">
        <v>341</v>
      </c>
      <c r="K238" s="597" t="s">
        <v>75</v>
      </c>
      <c r="L238" s="482" t="s">
        <v>291</v>
      </c>
    </row>
    <row r="239" spans="1:12" s="100" customFormat="1" ht="18.75">
      <c r="A239" s="233"/>
      <c r="B239" s="100" t="s">
        <v>360</v>
      </c>
      <c r="C239" s="116" t="s">
        <v>350</v>
      </c>
      <c r="D239" s="236" t="s">
        <v>963</v>
      </c>
      <c r="E239" s="116"/>
      <c r="G239" s="116"/>
      <c r="H239" s="116"/>
      <c r="I239" s="116"/>
      <c r="J239" s="387" t="s">
        <v>343</v>
      </c>
      <c r="K239" s="388" t="s">
        <v>344</v>
      </c>
      <c r="L239" s="387"/>
    </row>
    <row r="240" spans="1:12" s="100" customFormat="1" ht="18.75">
      <c r="A240" s="233"/>
      <c r="B240" s="434"/>
      <c r="C240" s="116" t="s">
        <v>348</v>
      </c>
      <c r="D240" s="236" t="s">
        <v>965</v>
      </c>
      <c r="E240" s="116"/>
      <c r="G240" s="116"/>
      <c r="H240" s="116"/>
      <c r="I240" s="116"/>
      <c r="J240" s="387"/>
      <c r="K240" s="388" t="s">
        <v>346</v>
      </c>
      <c r="L240" s="387"/>
    </row>
    <row r="241" spans="1:12" s="100" customFormat="1" ht="21" customHeight="1">
      <c r="A241" s="240"/>
      <c r="B241" s="123"/>
      <c r="C241" s="124"/>
      <c r="D241" s="126" t="s">
        <v>964</v>
      </c>
      <c r="E241" s="124"/>
      <c r="F241" s="123"/>
      <c r="G241" s="124"/>
      <c r="H241" s="124"/>
      <c r="I241" s="124"/>
      <c r="J241" s="389"/>
      <c r="K241" s="479"/>
      <c r="L241" s="389"/>
    </row>
    <row r="242" spans="1:12" s="100" customFormat="1" ht="21" customHeight="1">
      <c r="A242" s="241"/>
      <c r="D242" s="236"/>
      <c r="J242" s="388"/>
      <c r="K242" s="388"/>
      <c r="L242" s="388"/>
    </row>
    <row r="243" spans="1:12" s="100" customFormat="1" ht="21" customHeight="1">
      <c r="A243" s="241"/>
      <c r="D243" s="236"/>
      <c r="J243" s="388"/>
      <c r="K243" s="388"/>
      <c r="L243" s="388"/>
    </row>
    <row r="244" spans="1:12" s="100" customFormat="1" ht="21" customHeight="1">
      <c r="A244" s="241"/>
      <c r="D244" s="236"/>
      <c r="J244" s="388"/>
      <c r="K244" s="388"/>
      <c r="L244" s="388"/>
    </row>
    <row r="245" spans="1:12" s="100" customFormat="1" ht="18.75">
      <c r="A245" s="752" t="s">
        <v>1509</v>
      </c>
      <c r="B245" s="752"/>
      <c r="C245" s="752"/>
      <c r="D245" s="752"/>
      <c r="E245" s="752"/>
      <c r="F245" s="752"/>
      <c r="G245" s="752"/>
      <c r="H245" s="752"/>
      <c r="I245" s="752"/>
      <c r="J245" s="752"/>
      <c r="K245" s="752"/>
      <c r="L245" s="752"/>
    </row>
    <row r="246" spans="1:12" s="100" customFormat="1" ht="18.75">
      <c r="A246" s="241"/>
      <c r="D246" s="236"/>
      <c r="J246" s="388"/>
      <c r="K246" s="388"/>
      <c r="L246" s="388"/>
    </row>
    <row r="247" spans="1:12" ht="18.75">
      <c r="A247" s="425" t="s">
        <v>752</v>
      </c>
      <c r="K247" s="591" t="s">
        <v>689</v>
      </c>
      <c r="L247" s="592"/>
    </row>
    <row r="248" spans="1:12" s="100" customFormat="1" ht="18.75">
      <c r="A248" s="158" t="s">
        <v>485</v>
      </c>
      <c r="B248" s="94"/>
      <c r="C248" s="94"/>
      <c r="D248" s="94"/>
      <c r="E248" s="94"/>
      <c r="F248" s="94"/>
      <c r="G248" s="94"/>
      <c r="H248" s="94"/>
      <c r="I248" s="94"/>
      <c r="J248" s="590"/>
      <c r="K248" s="590"/>
      <c r="L248" s="590"/>
    </row>
    <row r="249" spans="1:12" ht="18.75">
      <c r="A249" s="767" t="s">
        <v>425</v>
      </c>
      <c r="B249" s="767"/>
      <c r="C249" s="767"/>
      <c r="D249" s="767"/>
      <c r="E249" s="767"/>
      <c r="F249" s="767"/>
      <c r="G249" s="767"/>
      <c r="H249" s="767"/>
      <c r="I249" s="767"/>
      <c r="J249" s="767"/>
      <c r="K249" s="767"/>
      <c r="L249" s="767"/>
    </row>
    <row r="250" spans="1:12" s="100" customFormat="1" ht="18.75">
      <c r="A250" s="756" t="s">
        <v>0</v>
      </c>
      <c r="B250" s="764" t="s">
        <v>1</v>
      </c>
      <c r="C250" s="764" t="s">
        <v>2</v>
      </c>
      <c r="D250" s="98" t="s">
        <v>3</v>
      </c>
      <c r="E250" s="760" t="s">
        <v>329</v>
      </c>
      <c r="F250" s="761"/>
      <c r="G250" s="761"/>
      <c r="H250" s="761"/>
      <c r="I250" s="762"/>
      <c r="J250" s="567" t="s">
        <v>224</v>
      </c>
      <c r="K250" s="505" t="s">
        <v>5</v>
      </c>
      <c r="L250" s="746" t="s">
        <v>473</v>
      </c>
    </row>
    <row r="251" spans="1:12" s="100" customFormat="1" ht="18.75">
      <c r="A251" s="757"/>
      <c r="B251" s="765"/>
      <c r="C251" s="765"/>
      <c r="D251" s="101" t="s">
        <v>6</v>
      </c>
      <c r="E251" s="102">
        <v>2561</v>
      </c>
      <c r="F251" s="98">
        <v>2562</v>
      </c>
      <c r="G251" s="103">
        <v>2563</v>
      </c>
      <c r="H251" s="103">
        <v>2564</v>
      </c>
      <c r="I251" s="103">
        <v>2565</v>
      </c>
      <c r="J251" s="568" t="s">
        <v>338</v>
      </c>
      <c r="K251" s="506" t="s">
        <v>7</v>
      </c>
      <c r="L251" s="747"/>
    </row>
    <row r="252" spans="1:12" s="100" customFormat="1" ht="18.75">
      <c r="A252" s="758"/>
      <c r="B252" s="766"/>
      <c r="C252" s="766"/>
      <c r="D252" s="105"/>
      <c r="E252" s="106" t="s">
        <v>8</v>
      </c>
      <c r="F252" s="106" t="s">
        <v>8</v>
      </c>
      <c r="G252" s="108" t="s">
        <v>8</v>
      </c>
      <c r="H252" s="107" t="s">
        <v>8</v>
      </c>
      <c r="I252" s="107" t="s">
        <v>8</v>
      </c>
      <c r="J252" s="574"/>
      <c r="K252" s="507"/>
      <c r="L252" s="763"/>
    </row>
    <row r="253" spans="1:12" s="100" customFormat="1" ht="18.75">
      <c r="A253" s="234">
        <v>39</v>
      </c>
      <c r="B253" s="111" t="s">
        <v>967</v>
      </c>
      <c r="C253" s="111" t="s">
        <v>477</v>
      </c>
      <c r="D253" s="239" t="s">
        <v>966</v>
      </c>
      <c r="E253" s="235">
        <v>100000</v>
      </c>
      <c r="F253" s="235"/>
      <c r="G253" s="235"/>
      <c r="H253" s="235"/>
      <c r="I253" s="235"/>
      <c r="J253" s="391" t="s">
        <v>341</v>
      </c>
      <c r="K253" s="481" t="s">
        <v>364</v>
      </c>
      <c r="L253" s="482" t="s">
        <v>291</v>
      </c>
    </row>
    <row r="254" spans="1:12" ht="18.75">
      <c r="A254" s="231"/>
      <c r="B254" s="116" t="s">
        <v>968</v>
      </c>
      <c r="C254" s="116" t="s">
        <v>478</v>
      </c>
      <c r="D254" s="115" t="s">
        <v>662</v>
      </c>
      <c r="E254" s="116"/>
      <c r="F254" s="116"/>
      <c r="G254" s="116"/>
      <c r="H254" s="116"/>
      <c r="I254" s="116"/>
      <c r="J254" s="387" t="s">
        <v>343</v>
      </c>
      <c r="K254" s="387" t="s">
        <v>365</v>
      </c>
      <c r="L254" s="477"/>
    </row>
    <row r="255" spans="1:12" ht="18.75">
      <c r="A255" s="231"/>
      <c r="B255" s="116" t="s">
        <v>425</v>
      </c>
      <c r="C255" s="116"/>
      <c r="D255" s="115" t="s">
        <v>969</v>
      </c>
      <c r="E255" s="116"/>
      <c r="F255" s="116"/>
      <c r="G255" s="116"/>
      <c r="H255" s="116"/>
      <c r="I255" s="116"/>
      <c r="J255" s="387"/>
      <c r="K255" s="387"/>
      <c r="L255" s="477"/>
    </row>
    <row r="256" spans="1:12" ht="18.75">
      <c r="A256" s="231"/>
      <c r="B256" s="105"/>
      <c r="C256" s="116"/>
      <c r="D256" s="115" t="s">
        <v>970</v>
      </c>
      <c r="E256" s="116"/>
      <c r="F256" s="116"/>
      <c r="G256" s="116"/>
      <c r="H256" s="114"/>
      <c r="I256" s="114"/>
      <c r="J256" s="385"/>
      <c r="K256" s="387"/>
      <c r="L256" s="387"/>
    </row>
    <row r="257" spans="1:12" ht="15.75" customHeight="1">
      <c r="A257" s="234">
        <v>40</v>
      </c>
      <c r="B257" s="146" t="s">
        <v>1002</v>
      </c>
      <c r="C257" s="111" t="s">
        <v>339</v>
      </c>
      <c r="D257" s="239" t="s">
        <v>355</v>
      </c>
      <c r="E257" s="147"/>
      <c r="F257" s="426"/>
      <c r="G257" s="235">
        <v>200000</v>
      </c>
      <c r="H257" s="147">
        <v>200000</v>
      </c>
      <c r="I257" s="147">
        <v>200000</v>
      </c>
      <c r="J257" s="391" t="s">
        <v>341</v>
      </c>
      <c r="K257" s="597" t="s">
        <v>75</v>
      </c>
      <c r="L257" s="482" t="s">
        <v>291</v>
      </c>
    </row>
    <row r="258" spans="1:12" s="100" customFormat="1" ht="18.75">
      <c r="A258" s="233"/>
      <c r="B258" s="100" t="s">
        <v>429</v>
      </c>
      <c r="C258" s="116" t="s">
        <v>342</v>
      </c>
      <c r="D258" s="236" t="s">
        <v>920</v>
      </c>
      <c r="E258" s="114"/>
      <c r="G258" s="116"/>
      <c r="H258" s="116"/>
      <c r="I258" s="116"/>
      <c r="J258" s="387" t="s">
        <v>343</v>
      </c>
      <c r="K258" s="388" t="s">
        <v>344</v>
      </c>
      <c r="L258" s="387"/>
    </row>
    <row r="259" spans="1:12" s="100" customFormat="1" ht="18.75">
      <c r="A259" s="233"/>
      <c r="B259" s="100" t="s">
        <v>362</v>
      </c>
      <c r="C259" s="116" t="s">
        <v>345</v>
      </c>
      <c r="D259" s="236" t="s">
        <v>1003</v>
      </c>
      <c r="E259" s="116"/>
      <c r="G259" s="116"/>
      <c r="H259" s="116"/>
      <c r="I259" s="116"/>
      <c r="J259" s="387"/>
      <c r="K259" s="388" t="s">
        <v>346</v>
      </c>
      <c r="L259" s="387"/>
    </row>
    <row r="260" spans="1:12" s="100" customFormat="1" ht="18.75">
      <c r="A260" s="233"/>
      <c r="B260" s="116"/>
      <c r="C260" s="116" t="s">
        <v>347</v>
      </c>
      <c r="D260" s="236" t="s">
        <v>917</v>
      </c>
      <c r="E260" s="116"/>
      <c r="G260" s="116"/>
      <c r="H260" s="116"/>
      <c r="I260" s="116"/>
      <c r="J260" s="387"/>
      <c r="K260" s="388"/>
      <c r="L260" s="387"/>
    </row>
    <row r="261" spans="1:12" s="100" customFormat="1" ht="18.75">
      <c r="A261" s="234">
        <v>41</v>
      </c>
      <c r="B261" s="111" t="s">
        <v>410</v>
      </c>
      <c r="C261" s="111" t="s">
        <v>402</v>
      </c>
      <c r="D261" s="239" t="s">
        <v>405</v>
      </c>
      <c r="E261" s="245"/>
      <c r="F261" s="235">
        <v>500000</v>
      </c>
      <c r="G261" s="235">
        <v>500000</v>
      </c>
      <c r="H261" s="235">
        <v>500000</v>
      </c>
      <c r="I261" s="235"/>
      <c r="J261" s="391" t="s">
        <v>341</v>
      </c>
      <c r="K261" s="481" t="s">
        <v>364</v>
      </c>
      <c r="L261" s="482" t="s">
        <v>291</v>
      </c>
    </row>
    <row r="262" spans="1:12" ht="18.75">
      <c r="A262" s="231"/>
      <c r="B262" s="94" t="s">
        <v>425</v>
      </c>
      <c r="C262" s="116" t="s">
        <v>404</v>
      </c>
      <c r="D262" s="115" t="s">
        <v>934</v>
      </c>
      <c r="E262" s="116"/>
      <c r="F262" s="116"/>
      <c r="G262" s="116"/>
      <c r="H262" s="114"/>
      <c r="I262" s="114"/>
      <c r="J262" s="387" t="s">
        <v>343</v>
      </c>
      <c r="K262" s="387" t="s">
        <v>365</v>
      </c>
      <c r="L262" s="387"/>
    </row>
    <row r="263" spans="1:12" ht="18.75">
      <c r="A263" s="231"/>
      <c r="B263" s="105"/>
      <c r="C263" s="116"/>
      <c r="D263" s="252" t="s">
        <v>1510</v>
      </c>
      <c r="E263" s="114"/>
      <c r="F263" s="114"/>
      <c r="G263" s="114"/>
      <c r="H263" s="116"/>
      <c r="I263" s="116"/>
      <c r="J263" s="387"/>
      <c r="K263" s="387"/>
      <c r="L263" s="477"/>
    </row>
    <row r="264" spans="1:12" ht="18.75">
      <c r="A264" s="234">
        <v>42</v>
      </c>
      <c r="B264" s="146" t="s">
        <v>794</v>
      </c>
      <c r="C264" s="111" t="s">
        <v>339</v>
      </c>
      <c r="D264" s="239" t="s">
        <v>340</v>
      </c>
      <c r="E264" s="271"/>
      <c r="F264" s="271">
        <v>200000</v>
      </c>
      <c r="G264" s="235">
        <v>200000</v>
      </c>
      <c r="H264" s="235">
        <v>200000</v>
      </c>
      <c r="I264" s="235">
        <v>200000</v>
      </c>
      <c r="J264" s="391" t="s">
        <v>341</v>
      </c>
      <c r="K264" s="598" t="s">
        <v>75</v>
      </c>
      <c r="L264" s="482" t="s">
        <v>291</v>
      </c>
    </row>
    <row r="265" spans="1:12" s="100" customFormat="1" ht="18.75">
      <c r="A265" s="233"/>
      <c r="B265" s="100" t="s">
        <v>361</v>
      </c>
      <c r="C265" s="116" t="s">
        <v>342</v>
      </c>
      <c r="D265" s="236" t="s">
        <v>925</v>
      </c>
      <c r="E265" s="116"/>
      <c r="G265" s="116"/>
      <c r="H265" s="116"/>
      <c r="I265" s="116"/>
      <c r="J265" s="387" t="s">
        <v>343</v>
      </c>
      <c r="K265" s="475" t="s">
        <v>344</v>
      </c>
      <c r="L265" s="387"/>
    </row>
    <row r="266" spans="1:12" s="100" customFormat="1" ht="18.75">
      <c r="A266" s="233"/>
      <c r="B266" s="116"/>
      <c r="C266" s="116" t="s">
        <v>345</v>
      </c>
      <c r="D266" s="236" t="s">
        <v>971</v>
      </c>
      <c r="E266" s="116"/>
      <c r="G266" s="116"/>
      <c r="H266" s="116"/>
      <c r="I266" s="116"/>
      <c r="J266" s="387"/>
      <c r="K266" s="475" t="s">
        <v>346</v>
      </c>
      <c r="L266" s="387"/>
    </row>
    <row r="267" spans="1:12" s="100" customFormat="1" ht="18.75">
      <c r="A267" s="233"/>
      <c r="C267" s="116" t="s">
        <v>347</v>
      </c>
      <c r="D267" s="236" t="s">
        <v>926</v>
      </c>
      <c r="E267" s="116"/>
      <c r="G267" s="116"/>
      <c r="H267" s="116"/>
      <c r="I267" s="116"/>
      <c r="J267" s="387"/>
      <c r="K267" s="475"/>
      <c r="L267" s="387"/>
    </row>
    <row r="268" spans="1:12" s="100" customFormat="1" ht="18.75">
      <c r="A268" s="450">
        <v>43</v>
      </c>
      <c r="B268" s="146" t="s">
        <v>903</v>
      </c>
      <c r="C268" s="111" t="s">
        <v>339</v>
      </c>
      <c r="D268" s="239" t="s">
        <v>973</v>
      </c>
      <c r="E268" s="235">
        <v>200000</v>
      </c>
      <c r="F268" s="422">
        <v>400000</v>
      </c>
      <c r="G268" s="422">
        <v>400000</v>
      </c>
      <c r="H268" s="422">
        <v>400000</v>
      </c>
      <c r="I268" s="422">
        <v>400000</v>
      </c>
      <c r="J268" s="391" t="s">
        <v>341</v>
      </c>
      <c r="K268" s="598" t="s">
        <v>75</v>
      </c>
      <c r="L268" s="482" t="s">
        <v>291</v>
      </c>
    </row>
    <row r="269" spans="1:12" s="100" customFormat="1" ht="18.75">
      <c r="A269" s="233"/>
      <c r="B269" s="100" t="s">
        <v>972</v>
      </c>
      <c r="C269" s="116" t="s">
        <v>342</v>
      </c>
      <c r="D269" s="236" t="s">
        <v>935</v>
      </c>
      <c r="E269" s="116"/>
      <c r="G269" s="116"/>
      <c r="H269" s="116"/>
      <c r="I269" s="116"/>
      <c r="J269" s="387" t="s">
        <v>343</v>
      </c>
      <c r="K269" s="475" t="s">
        <v>344</v>
      </c>
      <c r="L269" s="387"/>
    </row>
    <row r="270" spans="1:12" s="100" customFormat="1" ht="18.75">
      <c r="A270" s="233"/>
      <c r="B270" s="100" t="s">
        <v>674</v>
      </c>
      <c r="C270" s="116" t="s">
        <v>345</v>
      </c>
      <c r="D270" s="118" t="s">
        <v>1025</v>
      </c>
      <c r="E270" s="116"/>
      <c r="G270" s="116"/>
      <c r="H270" s="116"/>
      <c r="I270" s="116"/>
      <c r="J270" s="387"/>
      <c r="K270" s="475" t="s">
        <v>346</v>
      </c>
      <c r="L270" s="387"/>
    </row>
    <row r="271" spans="1:12" s="100" customFormat="1" ht="18.75">
      <c r="A271" s="240"/>
      <c r="B271" s="123" t="s">
        <v>640</v>
      </c>
      <c r="C271" s="124" t="s">
        <v>347</v>
      </c>
      <c r="D271" s="126" t="s">
        <v>909</v>
      </c>
      <c r="E271" s="124"/>
      <c r="F271" s="123"/>
      <c r="G271" s="124"/>
      <c r="H271" s="124"/>
      <c r="I271" s="124"/>
      <c r="J271" s="389"/>
      <c r="K271" s="479"/>
      <c r="L271" s="389"/>
    </row>
    <row r="272" spans="1:12" s="100" customFormat="1" ht="18.75">
      <c r="A272" s="241"/>
      <c r="D272" s="236"/>
      <c r="J272" s="388"/>
      <c r="K272" s="388"/>
      <c r="L272" s="388"/>
    </row>
    <row r="273" spans="1:12" s="100" customFormat="1" ht="18.75">
      <c r="A273" s="241"/>
      <c r="D273" s="236"/>
      <c r="J273" s="388"/>
      <c r="K273" s="388"/>
      <c r="L273" s="388"/>
    </row>
    <row r="274" spans="1:12" s="100" customFormat="1" ht="18.75">
      <c r="A274" s="241"/>
      <c r="D274" s="236"/>
      <c r="J274" s="388"/>
      <c r="K274" s="388"/>
      <c r="L274" s="388"/>
    </row>
    <row r="275" spans="1:12" s="100" customFormat="1" ht="18.75">
      <c r="A275" s="241"/>
      <c r="D275" s="236"/>
      <c r="J275" s="388"/>
      <c r="K275" s="388"/>
      <c r="L275" s="388"/>
    </row>
    <row r="276" spans="1:12" s="100" customFormat="1" ht="18.75">
      <c r="A276" s="241"/>
      <c r="D276" s="236"/>
      <c r="J276" s="388"/>
      <c r="K276" s="388"/>
      <c r="L276" s="388"/>
    </row>
    <row r="277" spans="1:12" s="100" customFormat="1" ht="18.75">
      <c r="A277" s="752" t="s">
        <v>1474</v>
      </c>
      <c r="B277" s="752"/>
      <c r="C277" s="752"/>
      <c r="D277" s="752"/>
      <c r="E277" s="752"/>
      <c r="F277" s="752"/>
      <c r="G277" s="752"/>
      <c r="H277" s="752"/>
      <c r="I277" s="752"/>
      <c r="J277" s="752"/>
      <c r="K277" s="752"/>
      <c r="L277" s="752"/>
    </row>
    <row r="278" spans="1:12" s="100" customFormat="1" ht="18.7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1:12" s="100" customFormat="1" ht="18.75">
      <c r="A279" s="94"/>
      <c r="B279" s="94"/>
      <c r="C279" s="94"/>
      <c r="D279" s="94"/>
      <c r="E279" s="94"/>
      <c r="F279" s="94"/>
      <c r="G279" s="94"/>
      <c r="H279" s="94"/>
      <c r="I279" s="94"/>
      <c r="J279" s="590"/>
      <c r="K279" s="591" t="s">
        <v>689</v>
      </c>
      <c r="L279" s="590"/>
    </row>
    <row r="280" spans="1:12" ht="18.75">
      <c r="A280" s="425" t="s">
        <v>752</v>
      </c>
      <c r="K280" s="94"/>
      <c r="L280" s="592"/>
    </row>
    <row r="281" spans="1:12" s="100" customFormat="1" ht="18.75">
      <c r="A281" s="158" t="s">
        <v>485</v>
      </c>
      <c r="B281" s="94"/>
      <c r="C281" s="94"/>
      <c r="D281" s="94"/>
      <c r="E281" s="94"/>
      <c r="F281" s="94"/>
      <c r="G281" s="94"/>
      <c r="H281" s="94"/>
      <c r="I281" s="94"/>
      <c r="J281" s="590"/>
      <c r="K281" s="590"/>
      <c r="L281" s="590" t="s">
        <v>363</v>
      </c>
    </row>
    <row r="282" spans="1:12" ht="18.75">
      <c r="A282" s="767" t="s">
        <v>426</v>
      </c>
      <c r="B282" s="767"/>
      <c r="C282" s="767"/>
      <c r="D282" s="767"/>
      <c r="E282" s="767"/>
      <c r="F282" s="767"/>
      <c r="G282" s="767"/>
      <c r="H282" s="767"/>
      <c r="I282" s="767"/>
      <c r="J282" s="767"/>
      <c r="K282" s="767"/>
      <c r="L282" s="767"/>
    </row>
    <row r="283" spans="1:12" s="100" customFormat="1" ht="18.75">
      <c r="A283" s="756" t="s">
        <v>0</v>
      </c>
      <c r="B283" s="764" t="s">
        <v>1</v>
      </c>
      <c r="C283" s="764" t="s">
        <v>2</v>
      </c>
      <c r="D283" s="98" t="s">
        <v>3</v>
      </c>
      <c r="E283" s="760" t="s">
        <v>329</v>
      </c>
      <c r="F283" s="761"/>
      <c r="G283" s="761"/>
      <c r="H283" s="761"/>
      <c r="I283" s="762"/>
      <c r="J283" s="567" t="s">
        <v>224</v>
      </c>
      <c r="K283" s="505" t="s">
        <v>5</v>
      </c>
      <c r="L283" s="746" t="s">
        <v>473</v>
      </c>
    </row>
    <row r="284" spans="1:12" s="100" customFormat="1" ht="18.75">
      <c r="A284" s="757"/>
      <c r="B284" s="765"/>
      <c r="C284" s="765"/>
      <c r="D284" s="101" t="s">
        <v>6</v>
      </c>
      <c r="E284" s="102">
        <v>2561</v>
      </c>
      <c r="F284" s="98">
        <v>2562</v>
      </c>
      <c r="G284" s="103">
        <v>2563</v>
      </c>
      <c r="H284" s="103">
        <v>2564</v>
      </c>
      <c r="I284" s="103">
        <v>2565</v>
      </c>
      <c r="J284" s="568" t="s">
        <v>338</v>
      </c>
      <c r="K284" s="506" t="s">
        <v>7</v>
      </c>
      <c r="L284" s="747"/>
    </row>
    <row r="285" spans="1:12" s="100" customFormat="1" ht="18.75">
      <c r="A285" s="758"/>
      <c r="B285" s="766"/>
      <c r="C285" s="766"/>
      <c r="D285" s="105"/>
      <c r="E285" s="106" t="s">
        <v>8</v>
      </c>
      <c r="F285" s="108" t="s">
        <v>8</v>
      </c>
      <c r="G285" s="107" t="s">
        <v>8</v>
      </c>
      <c r="H285" s="107" t="s">
        <v>8</v>
      </c>
      <c r="I285" s="107" t="s">
        <v>8</v>
      </c>
      <c r="J285" s="574"/>
      <c r="K285" s="507"/>
      <c r="L285" s="763"/>
    </row>
    <row r="286" spans="1:12" s="100" customFormat="1" ht="18.75">
      <c r="A286" s="256">
        <v>44</v>
      </c>
      <c r="B286" s="116" t="s">
        <v>479</v>
      </c>
      <c r="C286" s="116" t="s">
        <v>480</v>
      </c>
      <c r="D286" s="232" t="s">
        <v>412</v>
      </c>
      <c r="E286" s="114">
        <v>100000</v>
      </c>
      <c r="F286" s="448">
        <v>500000</v>
      </c>
      <c r="G286" s="448">
        <v>500000</v>
      </c>
      <c r="H286" s="448">
        <v>500000</v>
      </c>
      <c r="I286" s="448">
        <v>500000</v>
      </c>
      <c r="J286" s="385" t="s">
        <v>341</v>
      </c>
      <c r="K286" s="387" t="s">
        <v>364</v>
      </c>
      <c r="L286" s="477" t="s">
        <v>291</v>
      </c>
    </row>
    <row r="287" spans="1:12" ht="18.75">
      <c r="A287" s="231"/>
      <c r="B287" s="116" t="s">
        <v>869</v>
      </c>
      <c r="C287" s="116" t="s">
        <v>870</v>
      </c>
      <c r="D287" s="115" t="s">
        <v>1026</v>
      </c>
      <c r="E287" s="116"/>
      <c r="F287" s="116"/>
      <c r="G287" s="116"/>
      <c r="H287" s="114"/>
      <c r="I287" s="114"/>
      <c r="J287" s="387" t="s">
        <v>343</v>
      </c>
      <c r="K287" s="387" t="s">
        <v>365</v>
      </c>
      <c r="L287" s="387"/>
    </row>
    <row r="288" spans="1:12" ht="18.75">
      <c r="A288" s="233"/>
      <c r="B288" s="124"/>
      <c r="C288" s="116"/>
      <c r="D288" s="115" t="s">
        <v>1027</v>
      </c>
      <c r="E288" s="114"/>
      <c r="F288" s="114"/>
      <c r="G288" s="114"/>
      <c r="H288" s="116"/>
      <c r="I288" s="116"/>
      <c r="J288" s="387"/>
      <c r="K288" s="387"/>
      <c r="L288" s="477"/>
    </row>
    <row r="289" spans="1:12" ht="18.75">
      <c r="A289" s="234">
        <v>45</v>
      </c>
      <c r="B289" s="146" t="s">
        <v>510</v>
      </c>
      <c r="C289" s="111" t="s">
        <v>507</v>
      </c>
      <c r="D289" s="239" t="s">
        <v>508</v>
      </c>
      <c r="E289" s="147"/>
      <c r="F289" s="426">
        <v>200000</v>
      </c>
      <c r="G289" s="235">
        <v>200000</v>
      </c>
      <c r="H289" s="235">
        <v>200000</v>
      </c>
      <c r="I289" s="235">
        <v>200000</v>
      </c>
      <c r="J289" s="598" t="s">
        <v>504</v>
      </c>
      <c r="K289" s="481" t="s">
        <v>364</v>
      </c>
      <c r="L289" s="481" t="s">
        <v>291</v>
      </c>
    </row>
    <row r="290" spans="1:12" ht="18.75">
      <c r="A290" s="233"/>
      <c r="B290" s="100" t="s">
        <v>663</v>
      </c>
      <c r="C290" s="116" t="s">
        <v>665</v>
      </c>
      <c r="D290" s="118" t="s">
        <v>975</v>
      </c>
      <c r="E290" s="237"/>
      <c r="F290" s="121"/>
      <c r="G290" s="114"/>
      <c r="H290" s="114"/>
      <c r="I290" s="114"/>
      <c r="J290" s="475" t="s">
        <v>343</v>
      </c>
      <c r="K290" s="387" t="s">
        <v>365</v>
      </c>
      <c r="L290" s="387"/>
    </row>
    <row r="291" spans="1:12" ht="18.75">
      <c r="A291" s="233"/>
      <c r="B291" s="100" t="s">
        <v>664</v>
      </c>
      <c r="C291" s="116" t="s">
        <v>666</v>
      </c>
      <c r="D291" s="118" t="s">
        <v>976</v>
      </c>
      <c r="E291" s="237"/>
      <c r="F291" s="121"/>
      <c r="G291" s="114"/>
      <c r="H291" s="114"/>
      <c r="I291" s="114"/>
      <c r="J291" s="475"/>
      <c r="K291" s="387" t="s">
        <v>509</v>
      </c>
      <c r="L291" s="387"/>
    </row>
    <row r="292" spans="1:12" ht="18.75">
      <c r="A292" s="233"/>
      <c r="B292" s="100"/>
      <c r="C292" s="116"/>
      <c r="D292" s="118" t="s">
        <v>977</v>
      </c>
      <c r="E292" s="237"/>
      <c r="F292" s="121"/>
      <c r="G292" s="114"/>
      <c r="H292" s="237"/>
      <c r="I292" s="237"/>
      <c r="J292" s="475"/>
      <c r="K292" s="388"/>
      <c r="L292" s="387"/>
    </row>
    <row r="293" spans="1:12" ht="18.75">
      <c r="A293" s="240"/>
      <c r="B293" s="105"/>
      <c r="C293" s="124"/>
      <c r="D293" s="126"/>
      <c r="E293" s="437"/>
      <c r="F293" s="129"/>
      <c r="G293" s="130"/>
      <c r="H293" s="249"/>
      <c r="I293" s="249"/>
      <c r="J293" s="389"/>
      <c r="K293" s="390"/>
      <c r="L293" s="483"/>
    </row>
    <row r="294" spans="1:12" ht="18.75">
      <c r="A294" s="231">
        <v>46</v>
      </c>
      <c r="B294" s="100" t="s">
        <v>658</v>
      </c>
      <c r="C294" s="116" t="s">
        <v>339</v>
      </c>
      <c r="D294" s="232" t="s">
        <v>457</v>
      </c>
      <c r="E294" s="237">
        <v>200000</v>
      </c>
      <c r="F294" s="121">
        <v>200000</v>
      </c>
      <c r="G294" s="114">
        <v>200000</v>
      </c>
      <c r="H294" s="237">
        <v>200000</v>
      </c>
      <c r="I294" s="237">
        <v>200000</v>
      </c>
      <c r="J294" s="385" t="s">
        <v>341</v>
      </c>
      <c r="K294" s="388" t="s">
        <v>75</v>
      </c>
      <c r="L294" s="477" t="s">
        <v>291</v>
      </c>
    </row>
    <row r="295" spans="1:12" s="100" customFormat="1" ht="18.75">
      <c r="A295" s="233"/>
      <c r="B295" s="100" t="s">
        <v>1428</v>
      </c>
      <c r="C295" s="116" t="s">
        <v>342</v>
      </c>
      <c r="D295" s="236" t="s">
        <v>936</v>
      </c>
      <c r="E295" s="114"/>
      <c r="F295" s="94"/>
      <c r="G295" s="116"/>
      <c r="H295" s="116"/>
      <c r="I295" s="116"/>
      <c r="J295" s="387" t="s">
        <v>343</v>
      </c>
      <c r="K295" s="388" t="s">
        <v>344</v>
      </c>
      <c r="L295" s="387"/>
    </row>
    <row r="296" spans="1:12" s="100" customFormat="1" ht="18.75">
      <c r="A296" s="233"/>
      <c r="B296" s="100" t="s">
        <v>667</v>
      </c>
      <c r="C296" s="116" t="s">
        <v>345</v>
      </c>
      <c r="D296" s="236" t="s">
        <v>978</v>
      </c>
      <c r="E296" s="116"/>
      <c r="G296" s="116"/>
      <c r="H296" s="116"/>
      <c r="I296" s="116"/>
      <c r="J296" s="387"/>
      <c r="K296" s="388" t="s">
        <v>346</v>
      </c>
      <c r="L296" s="387"/>
    </row>
    <row r="297" spans="1:12" s="100" customFormat="1" ht="18.75">
      <c r="A297" s="233"/>
      <c r="B297" s="116"/>
      <c r="C297" s="116" t="s">
        <v>347</v>
      </c>
      <c r="D297" s="236" t="s">
        <v>913</v>
      </c>
      <c r="E297" s="116"/>
      <c r="G297" s="116"/>
      <c r="H297" s="116"/>
      <c r="I297" s="116"/>
      <c r="J297" s="387"/>
      <c r="K297" s="388"/>
      <c r="L297" s="387"/>
    </row>
    <row r="298" spans="1:12" s="100" customFormat="1" ht="18.75">
      <c r="A298" s="234">
        <v>47</v>
      </c>
      <c r="B298" s="111" t="s">
        <v>481</v>
      </c>
      <c r="C298" s="111" t="s">
        <v>483</v>
      </c>
      <c r="D298" s="239" t="s">
        <v>403</v>
      </c>
      <c r="E298" s="235"/>
      <c r="F298" s="344"/>
      <c r="G298" s="272">
        <v>800000</v>
      </c>
      <c r="H298" s="272">
        <v>800000</v>
      </c>
      <c r="I298" s="245"/>
      <c r="J298" s="391" t="s">
        <v>341</v>
      </c>
      <c r="K298" s="481" t="s">
        <v>364</v>
      </c>
      <c r="L298" s="482" t="s">
        <v>291</v>
      </c>
    </row>
    <row r="299" spans="1:12" ht="18.75">
      <c r="A299" s="231"/>
      <c r="B299" s="116" t="s">
        <v>482</v>
      </c>
      <c r="C299" s="116" t="s">
        <v>404</v>
      </c>
      <c r="D299" s="115" t="s">
        <v>937</v>
      </c>
      <c r="E299" s="116"/>
      <c r="F299" s="116"/>
      <c r="G299" s="116"/>
      <c r="H299" s="114"/>
      <c r="I299" s="114"/>
      <c r="J299" s="387" t="s">
        <v>343</v>
      </c>
      <c r="K299" s="387" t="s">
        <v>365</v>
      </c>
      <c r="L299" s="387"/>
    </row>
    <row r="300" spans="1:12" ht="18.75">
      <c r="A300" s="233"/>
      <c r="B300" s="116"/>
      <c r="C300" s="116"/>
      <c r="D300" s="115" t="s">
        <v>938</v>
      </c>
      <c r="E300" s="114"/>
      <c r="F300" s="114"/>
      <c r="G300" s="114"/>
      <c r="H300" s="116"/>
      <c r="I300" s="116"/>
      <c r="J300" s="387"/>
      <c r="K300" s="387"/>
      <c r="L300" s="477"/>
    </row>
    <row r="301" spans="1:12" ht="18.75">
      <c r="A301" s="250"/>
      <c r="B301" s="105"/>
      <c r="C301" s="124"/>
      <c r="D301" s="122" t="s">
        <v>939</v>
      </c>
      <c r="E301" s="130"/>
      <c r="F301" s="130"/>
      <c r="G301" s="130"/>
      <c r="H301" s="124"/>
      <c r="I301" s="124"/>
      <c r="J301" s="389"/>
      <c r="K301" s="389"/>
      <c r="L301" s="483"/>
    </row>
    <row r="302" spans="1:12" s="100" customFormat="1" ht="18.75">
      <c r="A302" s="231">
        <v>48</v>
      </c>
      <c r="B302" s="100" t="s">
        <v>979</v>
      </c>
      <c r="C302" s="116" t="s">
        <v>339</v>
      </c>
      <c r="D302" s="232" t="s">
        <v>457</v>
      </c>
      <c r="E302" s="237"/>
      <c r="F302" s="121">
        <v>200000</v>
      </c>
      <c r="G302" s="114">
        <v>200000</v>
      </c>
      <c r="H302" s="237">
        <v>200000</v>
      </c>
      <c r="I302" s="237">
        <v>200000</v>
      </c>
      <c r="J302" s="385" t="s">
        <v>341</v>
      </c>
      <c r="K302" s="388" t="s">
        <v>75</v>
      </c>
      <c r="L302" s="477" t="s">
        <v>291</v>
      </c>
    </row>
    <row r="303" spans="1:12" s="100" customFormat="1" ht="18.75">
      <c r="A303" s="233"/>
      <c r="B303" s="100" t="s">
        <v>1004</v>
      </c>
      <c r="C303" s="116" t="s">
        <v>342</v>
      </c>
      <c r="D303" s="236" t="s">
        <v>936</v>
      </c>
      <c r="E303" s="114"/>
      <c r="F303" s="94"/>
      <c r="G303" s="116"/>
      <c r="H303" s="116"/>
      <c r="I303" s="116"/>
      <c r="J303" s="387" t="s">
        <v>343</v>
      </c>
      <c r="K303" s="388" t="s">
        <v>344</v>
      </c>
      <c r="L303" s="387"/>
    </row>
    <row r="304" spans="1:12" s="100" customFormat="1" ht="18.75">
      <c r="A304" s="233"/>
      <c r="B304" s="116" t="s">
        <v>766</v>
      </c>
      <c r="C304" s="116" t="s">
        <v>345</v>
      </c>
      <c r="D304" s="236" t="s">
        <v>1005</v>
      </c>
      <c r="E304" s="116"/>
      <c r="G304" s="116"/>
      <c r="H304" s="116"/>
      <c r="I304" s="116"/>
      <c r="J304" s="387"/>
      <c r="K304" s="388" t="s">
        <v>346</v>
      </c>
      <c r="L304" s="387"/>
    </row>
    <row r="305" spans="1:12" s="100" customFormat="1" ht="18.75">
      <c r="A305" s="240"/>
      <c r="B305" s="123"/>
      <c r="C305" s="124" t="s">
        <v>347</v>
      </c>
      <c r="D305" s="243" t="s">
        <v>913</v>
      </c>
      <c r="E305" s="124"/>
      <c r="F305" s="123"/>
      <c r="G305" s="124"/>
      <c r="H305" s="124"/>
      <c r="I305" s="124"/>
      <c r="J305" s="389"/>
      <c r="K305" s="390"/>
      <c r="L305" s="389"/>
    </row>
    <row r="306" spans="1:12" ht="18.75">
      <c r="A306" s="241"/>
      <c r="B306" s="100"/>
      <c r="C306" s="100"/>
      <c r="D306" s="236"/>
      <c r="E306" s="121"/>
      <c r="F306" s="121"/>
      <c r="G306" s="121"/>
      <c r="H306" s="121"/>
      <c r="I306" s="121"/>
      <c r="J306" s="484"/>
      <c r="K306" s="388"/>
      <c r="L306" s="476"/>
    </row>
    <row r="307" spans="1:12" s="100" customFormat="1" ht="18.75">
      <c r="A307" s="752" t="s">
        <v>1493</v>
      </c>
      <c r="B307" s="752"/>
      <c r="C307" s="752"/>
      <c r="D307" s="752"/>
      <c r="E307" s="752"/>
      <c r="F307" s="752"/>
      <c r="G307" s="752"/>
      <c r="H307" s="752"/>
      <c r="I307" s="752"/>
      <c r="J307" s="752"/>
      <c r="K307" s="752"/>
      <c r="L307" s="752"/>
    </row>
    <row r="308" spans="1:12" s="100" customFormat="1" ht="18.75">
      <c r="A308" s="94"/>
      <c r="B308" s="94"/>
      <c r="C308" s="94"/>
      <c r="D308" s="94"/>
      <c r="E308" s="94"/>
      <c r="F308" s="94"/>
      <c r="G308" s="94"/>
      <c r="H308" s="94"/>
      <c r="I308" s="94"/>
      <c r="J308" s="590"/>
      <c r="K308" s="590"/>
      <c r="L308" s="590"/>
    </row>
    <row r="309" spans="1:12" ht="14.25" customHeight="1">
      <c r="A309" s="425" t="s">
        <v>752</v>
      </c>
      <c r="K309" s="599" t="s">
        <v>689</v>
      </c>
      <c r="L309" s="592"/>
    </row>
    <row r="310" spans="1:12" s="100" customFormat="1" ht="18.75">
      <c r="A310" s="158" t="s">
        <v>485</v>
      </c>
      <c r="B310" s="94"/>
      <c r="C310" s="94"/>
      <c r="D310" s="94"/>
      <c r="E310" s="94"/>
      <c r="F310" s="94"/>
      <c r="G310" s="94"/>
      <c r="H310" s="94"/>
      <c r="I310" s="94"/>
      <c r="J310" s="590"/>
      <c r="K310" s="590"/>
      <c r="L310" s="590" t="s">
        <v>363</v>
      </c>
    </row>
    <row r="311" spans="1:12" ht="18.75">
      <c r="A311" s="767" t="s">
        <v>426</v>
      </c>
      <c r="B311" s="767"/>
      <c r="C311" s="767"/>
      <c r="D311" s="767"/>
      <c r="E311" s="767"/>
      <c r="F311" s="767"/>
      <c r="G311" s="767"/>
      <c r="H311" s="767"/>
      <c r="I311" s="767"/>
      <c r="J311" s="767"/>
      <c r="K311" s="767"/>
      <c r="L311" s="767"/>
    </row>
    <row r="312" spans="1:12" s="100" customFormat="1" ht="18.75">
      <c r="A312" s="756" t="s">
        <v>0</v>
      </c>
      <c r="B312" s="764" t="s">
        <v>1</v>
      </c>
      <c r="C312" s="764" t="s">
        <v>2</v>
      </c>
      <c r="D312" s="98" t="s">
        <v>3</v>
      </c>
      <c r="E312" s="760" t="s">
        <v>329</v>
      </c>
      <c r="F312" s="761"/>
      <c r="G312" s="761"/>
      <c r="H312" s="761"/>
      <c r="I312" s="762"/>
      <c r="J312" s="567" t="s">
        <v>224</v>
      </c>
      <c r="K312" s="505" t="s">
        <v>5</v>
      </c>
      <c r="L312" s="746" t="s">
        <v>473</v>
      </c>
    </row>
    <row r="313" spans="1:12" s="100" customFormat="1" ht="18.75">
      <c r="A313" s="757"/>
      <c r="B313" s="765"/>
      <c r="C313" s="765"/>
      <c r="D313" s="101" t="s">
        <v>6</v>
      </c>
      <c r="E313" s="102">
        <v>2561</v>
      </c>
      <c r="F313" s="98">
        <v>2562</v>
      </c>
      <c r="G313" s="103">
        <v>2563</v>
      </c>
      <c r="H313" s="103">
        <v>2564</v>
      </c>
      <c r="I313" s="103">
        <v>2565</v>
      </c>
      <c r="J313" s="568" t="s">
        <v>338</v>
      </c>
      <c r="K313" s="506" t="s">
        <v>7</v>
      </c>
      <c r="L313" s="747"/>
    </row>
    <row r="314" spans="1:12" s="100" customFormat="1" ht="18.75">
      <c r="A314" s="758"/>
      <c r="B314" s="766"/>
      <c r="C314" s="766"/>
      <c r="D314" s="105"/>
      <c r="E314" s="106" t="s">
        <v>8</v>
      </c>
      <c r="F314" s="108" t="s">
        <v>8</v>
      </c>
      <c r="G314" s="107" t="s">
        <v>8</v>
      </c>
      <c r="H314" s="107" t="s">
        <v>8</v>
      </c>
      <c r="I314" s="107" t="s">
        <v>8</v>
      </c>
      <c r="J314" s="574"/>
      <c r="K314" s="507"/>
      <c r="L314" s="763"/>
    </row>
    <row r="315" spans="1:12" s="100" customFormat="1" ht="18.75">
      <c r="A315" s="234">
        <v>49</v>
      </c>
      <c r="B315" s="146" t="s">
        <v>493</v>
      </c>
      <c r="C315" s="111" t="s">
        <v>339</v>
      </c>
      <c r="D315" s="239" t="s">
        <v>340</v>
      </c>
      <c r="E315" s="235"/>
      <c r="F315" s="235">
        <v>200000</v>
      </c>
      <c r="G315" s="235">
        <v>200000</v>
      </c>
      <c r="H315" s="235">
        <v>200000</v>
      </c>
      <c r="I315" s="235">
        <v>200000</v>
      </c>
      <c r="J315" s="391" t="s">
        <v>341</v>
      </c>
      <c r="K315" s="598" t="s">
        <v>75</v>
      </c>
      <c r="L315" s="482" t="s">
        <v>291</v>
      </c>
    </row>
    <row r="316" spans="1:12" s="100" customFormat="1" ht="18.75">
      <c r="A316" s="233"/>
      <c r="B316" s="100" t="s">
        <v>430</v>
      </c>
      <c r="C316" s="116" t="s">
        <v>342</v>
      </c>
      <c r="D316" s="236" t="s">
        <v>940</v>
      </c>
      <c r="E316" s="116"/>
      <c r="G316" s="116"/>
      <c r="H316" s="116"/>
      <c r="I316" s="116"/>
      <c r="J316" s="387" t="s">
        <v>343</v>
      </c>
      <c r="K316" s="475" t="s">
        <v>344</v>
      </c>
      <c r="L316" s="387"/>
    </row>
    <row r="317" spans="1:12" s="100" customFormat="1" ht="18.75">
      <c r="A317" s="233"/>
      <c r="B317" s="116"/>
      <c r="C317" s="116" t="s">
        <v>345</v>
      </c>
      <c r="D317" s="236" t="s">
        <v>992</v>
      </c>
      <c r="E317" s="116"/>
      <c r="G317" s="116"/>
      <c r="H317" s="116"/>
      <c r="I317" s="116"/>
      <c r="J317" s="387"/>
      <c r="K317" s="475" t="s">
        <v>346</v>
      </c>
      <c r="L317" s="387"/>
    </row>
    <row r="318" spans="1:12" s="100" customFormat="1" ht="18.75">
      <c r="A318" s="233"/>
      <c r="C318" s="116" t="s">
        <v>347</v>
      </c>
      <c r="D318" s="236" t="s">
        <v>926</v>
      </c>
      <c r="E318" s="116"/>
      <c r="G318" s="116"/>
      <c r="H318" s="116"/>
      <c r="I318" s="116"/>
      <c r="J318" s="387"/>
      <c r="K318" s="475"/>
      <c r="L318" s="387"/>
    </row>
    <row r="319" spans="1:12" ht="18.75">
      <c r="A319" s="234">
        <v>50</v>
      </c>
      <c r="B319" s="146" t="s">
        <v>353</v>
      </c>
      <c r="C319" s="111" t="s">
        <v>351</v>
      </c>
      <c r="D319" s="239" t="s">
        <v>352</v>
      </c>
      <c r="E319" s="426"/>
      <c r="F319" s="271"/>
      <c r="G319" s="235">
        <v>200000</v>
      </c>
      <c r="H319" s="271">
        <v>200000</v>
      </c>
      <c r="I319" s="271">
        <v>200000</v>
      </c>
      <c r="J319" s="391" t="s">
        <v>341</v>
      </c>
      <c r="K319" s="597" t="s">
        <v>75</v>
      </c>
      <c r="L319" s="482" t="s">
        <v>291</v>
      </c>
    </row>
    <row r="320" spans="1:12" s="100" customFormat="1" ht="18.75">
      <c r="A320" s="233"/>
      <c r="B320" s="100" t="s">
        <v>432</v>
      </c>
      <c r="C320" s="116" t="s">
        <v>350</v>
      </c>
      <c r="D320" s="236" t="s">
        <v>942</v>
      </c>
      <c r="E320" s="116"/>
      <c r="G320" s="116"/>
      <c r="H320" s="116"/>
      <c r="I320" s="116"/>
      <c r="J320" s="387" t="s">
        <v>343</v>
      </c>
      <c r="K320" s="388" t="s">
        <v>344</v>
      </c>
      <c r="L320" s="387"/>
    </row>
    <row r="321" spans="1:12" s="100" customFormat="1" ht="18.75">
      <c r="A321" s="233"/>
      <c r="B321" s="116"/>
      <c r="C321" s="116" t="s">
        <v>348</v>
      </c>
      <c r="D321" s="236" t="s">
        <v>980</v>
      </c>
      <c r="E321" s="116"/>
      <c r="G321" s="116"/>
      <c r="H321" s="116"/>
      <c r="I321" s="116"/>
      <c r="J321" s="387"/>
      <c r="K321" s="388" t="s">
        <v>346</v>
      </c>
      <c r="L321" s="387"/>
    </row>
    <row r="322" spans="1:12" s="100" customFormat="1" ht="18.75">
      <c r="A322" s="240"/>
      <c r="B322" s="105"/>
      <c r="C322" s="124"/>
      <c r="D322" s="126" t="s">
        <v>964</v>
      </c>
      <c r="E322" s="124"/>
      <c r="F322" s="123"/>
      <c r="G322" s="124"/>
      <c r="H322" s="124"/>
      <c r="I322" s="124"/>
      <c r="J322" s="389"/>
      <c r="K322" s="479"/>
      <c r="L322" s="389"/>
    </row>
    <row r="323" spans="1:12" s="100" customFormat="1" ht="18.75">
      <c r="A323" s="234">
        <v>51</v>
      </c>
      <c r="B323" s="111" t="s">
        <v>406</v>
      </c>
      <c r="C323" s="111" t="s">
        <v>407</v>
      </c>
      <c r="D323" s="239" t="s">
        <v>408</v>
      </c>
      <c r="E323" s="235"/>
      <c r="F323" s="235"/>
      <c r="G323" s="235">
        <v>100000</v>
      </c>
      <c r="H323" s="235">
        <v>100000</v>
      </c>
      <c r="I323" s="235">
        <v>100000</v>
      </c>
      <c r="J323" s="391" t="s">
        <v>341</v>
      </c>
      <c r="K323" s="481" t="s">
        <v>364</v>
      </c>
      <c r="L323" s="482" t="s">
        <v>291</v>
      </c>
    </row>
    <row r="324" spans="1:12" ht="18.75">
      <c r="A324" s="231"/>
      <c r="B324" s="116" t="s">
        <v>426</v>
      </c>
      <c r="C324" s="116" t="s">
        <v>409</v>
      </c>
      <c r="D324" s="118" t="s">
        <v>767</v>
      </c>
      <c r="E324" s="116"/>
      <c r="F324" s="116"/>
      <c r="G324" s="116"/>
      <c r="H324" s="116"/>
      <c r="I324" s="116"/>
      <c r="J324" s="387" t="s">
        <v>343</v>
      </c>
      <c r="K324" s="387" t="s">
        <v>365</v>
      </c>
      <c r="L324" s="618"/>
    </row>
    <row r="325" spans="1:12" s="100" customFormat="1" ht="18.75">
      <c r="A325" s="234">
        <v>52</v>
      </c>
      <c r="B325" s="146" t="s">
        <v>903</v>
      </c>
      <c r="C325" s="111" t="s">
        <v>339</v>
      </c>
      <c r="D325" s="239" t="s">
        <v>458</v>
      </c>
      <c r="E325" s="426"/>
      <c r="F325" s="235"/>
      <c r="G325" s="235">
        <v>200000</v>
      </c>
      <c r="H325" s="235">
        <v>200000</v>
      </c>
      <c r="I325" s="235">
        <v>200000</v>
      </c>
      <c r="J325" s="391" t="s">
        <v>341</v>
      </c>
      <c r="K325" s="597" t="s">
        <v>75</v>
      </c>
      <c r="L325" s="482" t="s">
        <v>291</v>
      </c>
    </row>
    <row r="326" spans="1:12" s="100" customFormat="1" ht="18.75">
      <c r="A326" s="231"/>
      <c r="B326" s="100" t="s">
        <v>904</v>
      </c>
      <c r="C326" s="116" t="s">
        <v>342</v>
      </c>
      <c r="D326" s="236" t="s">
        <v>908</v>
      </c>
      <c r="E326" s="116"/>
      <c r="G326" s="116"/>
      <c r="H326" s="116"/>
      <c r="I326" s="116"/>
      <c r="J326" s="387" t="s">
        <v>343</v>
      </c>
      <c r="K326" s="388" t="s">
        <v>344</v>
      </c>
      <c r="L326" s="387"/>
    </row>
    <row r="327" spans="1:12" s="100" customFormat="1" ht="18.75">
      <c r="A327" s="233"/>
      <c r="B327" s="100" t="s">
        <v>430</v>
      </c>
      <c r="C327" s="116" t="s">
        <v>345</v>
      </c>
      <c r="D327" s="236" t="s">
        <v>988</v>
      </c>
      <c r="E327" s="116"/>
      <c r="G327" s="116"/>
      <c r="H327" s="116"/>
      <c r="I327" s="116"/>
      <c r="J327" s="387"/>
      <c r="K327" s="388" t="s">
        <v>346</v>
      </c>
      <c r="L327" s="387"/>
    </row>
    <row r="328" spans="1:12" s="100" customFormat="1" ht="18.75">
      <c r="A328" s="240"/>
      <c r="B328" s="124"/>
      <c r="C328" s="124" t="s">
        <v>347</v>
      </c>
      <c r="D328" s="243" t="s">
        <v>909</v>
      </c>
      <c r="E328" s="124"/>
      <c r="F328" s="123"/>
      <c r="G328" s="124"/>
      <c r="H328" s="124"/>
      <c r="I328" s="124"/>
      <c r="J328" s="389"/>
      <c r="K328" s="390"/>
      <c r="L328" s="389"/>
    </row>
    <row r="329" spans="1:12" ht="18.75">
      <c r="A329" s="241"/>
      <c r="B329" s="433"/>
      <c r="C329" s="100"/>
      <c r="D329" s="119"/>
      <c r="E329" s="121"/>
      <c r="F329" s="121"/>
      <c r="G329" s="121"/>
      <c r="H329" s="100"/>
      <c r="I329" s="100"/>
      <c r="J329" s="388"/>
      <c r="K329" s="388"/>
      <c r="L329" s="476"/>
    </row>
    <row r="330" spans="1:12" ht="18.75">
      <c r="A330" s="241"/>
      <c r="B330" s="433"/>
      <c r="C330" s="100"/>
      <c r="D330" s="119"/>
      <c r="E330" s="121"/>
      <c r="F330" s="121"/>
      <c r="G330" s="121"/>
      <c r="H330" s="100"/>
      <c r="I330" s="100"/>
      <c r="J330" s="388"/>
      <c r="K330" s="388"/>
      <c r="L330" s="476"/>
    </row>
    <row r="331" spans="1:12" ht="18.75">
      <c r="A331" s="241"/>
      <c r="B331" s="433"/>
      <c r="C331" s="100"/>
      <c r="D331" s="119"/>
      <c r="E331" s="121"/>
      <c r="F331" s="121"/>
      <c r="G331" s="121"/>
      <c r="H331" s="100"/>
      <c r="I331" s="100"/>
      <c r="J331" s="388"/>
      <c r="K331" s="388"/>
      <c r="L331" s="476"/>
    </row>
    <row r="332" spans="1:12" ht="18.75">
      <c r="A332" s="241"/>
      <c r="B332" s="433"/>
      <c r="C332" s="100"/>
      <c r="D332" s="119"/>
      <c r="E332" s="121"/>
      <c r="F332" s="121"/>
      <c r="G332" s="121"/>
      <c r="H332" s="100"/>
      <c r="I332" s="100"/>
      <c r="J332" s="388"/>
      <c r="K332" s="388"/>
      <c r="L332" s="476"/>
    </row>
    <row r="333" spans="1:12" ht="18.75">
      <c r="A333" s="241"/>
      <c r="B333" s="433"/>
      <c r="C333" s="100"/>
      <c r="D333" s="119"/>
      <c r="E333" s="121"/>
      <c r="F333" s="121"/>
      <c r="G333" s="121"/>
      <c r="H333" s="100"/>
      <c r="I333" s="100"/>
      <c r="J333" s="388"/>
      <c r="K333" s="388"/>
      <c r="L333" s="476"/>
    </row>
    <row r="334" spans="1:12" ht="18.75">
      <c r="A334" s="241"/>
      <c r="B334" s="433"/>
      <c r="C334" s="100"/>
      <c r="D334" s="119"/>
      <c r="E334" s="121"/>
      <c r="F334" s="121"/>
      <c r="G334" s="121"/>
      <c r="H334" s="100"/>
      <c r="I334" s="100"/>
      <c r="J334" s="388"/>
      <c r="K334" s="388"/>
      <c r="L334" s="476"/>
    </row>
    <row r="335" spans="1:12" ht="18.75">
      <c r="A335" s="241"/>
      <c r="B335" s="433"/>
      <c r="C335" s="100"/>
      <c r="D335" s="119"/>
      <c r="E335" s="121"/>
      <c r="F335" s="121"/>
      <c r="G335" s="121"/>
      <c r="H335" s="100"/>
      <c r="I335" s="100"/>
      <c r="J335" s="388"/>
      <c r="K335" s="388"/>
      <c r="L335" s="476"/>
    </row>
    <row r="336" spans="1:12" ht="18.75">
      <c r="A336" s="241"/>
      <c r="B336" s="433"/>
      <c r="C336" s="100"/>
      <c r="D336" s="119"/>
      <c r="E336" s="121"/>
      <c r="F336" s="121"/>
      <c r="G336" s="121"/>
      <c r="H336" s="100"/>
      <c r="I336" s="100"/>
      <c r="J336" s="388"/>
      <c r="K336" s="388"/>
      <c r="L336" s="476"/>
    </row>
    <row r="337" spans="1:12" ht="18.75">
      <c r="A337" s="241"/>
      <c r="B337" s="433"/>
      <c r="C337" s="100"/>
      <c r="D337" s="119"/>
      <c r="E337" s="121"/>
      <c r="F337" s="121"/>
      <c r="G337" s="121"/>
      <c r="H337" s="100"/>
      <c r="I337" s="100"/>
      <c r="J337" s="388"/>
      <c r="K337" s="388"/>
      <c r="L337" s="476"/>
    </row>
    <row r="338" spans="1:12" s="100" customFormat="1" ht="18.75">
      <c r="A338" s="752" t="s">
        <v>1494</v>
      </c>
      <c r="B338" s="752"/>
      <c r="C338" s="752"/>
      <c r="D338" s="752"/>
      <c r="E338" s="752"/>
      <c r="F338" s="752"/>
      <c r="G338" s="752"/>
      <c r="H338" s="752"/>
      <c r="I338" s="752"/>
      <c r="J338" s="752"/>
      <c r="K338" s="752"/>
      <c r="L338" s="752"/>
    </row>
    <row r="339" spans="1:12" s="100" customFormat="1" ht="18.75">
      <c r="A339" s="94"/>
      <c r="B339" s="94"/>
      <c r="C339" s="94"/>
      <c r="D339" s="94"/>
      <c r="E339" s="94"/>
      <c r="F339" s="94"/>
      <c r="G339" s="94"/>
      <c r="H339" s="94"/>
      <c r="I339" s="94"/>
      <c r="J339" s="590"/>
      <c r="K339" s="590"/>
      <c r="L339" s="476"/>
    </row>
    <row r="340" spans="1:12" s="100" customFormat="1" ht="18.75">
      <c r="A340" s="94"/>
      <c r="B340" s="94"/>
      <c r="C340" s="94"/>
      <c r="D340" s="94"/>
      <c r="E340" s="94"/>
      <c r="F340" s="94"/>
      <c r="G340" s="94"/>
      <c r="H340" s="94"/>
      <c r="I340" s="94"/>
      <c r="J340" s="590"/>
      <c r="K340" s="590"/>
      <c r="L340" s="476"/>
    </row>
    <row r="341" spans="1:12" s="100" customFormat="1" ht="18.75">
      <c r="A341" s="94"/>
      <c r="B341" s="94"/>
      <c r="C341" s="94"/>
      <c r="D341" s="94"/>
      <c r="E341" s="94"/>
      <c r="F341" s="94"/>
      <c r="G341" s="94"/>
      <c r="H341" s="94"/>
      <c r="I341" s="94"/>
      <c r="J341" s="590"/>
      <c r="K341" s="591" t="s">
        <v>689</v>
      </c>
      <c r="L341" s="476"/>
    </row>
    <row r="342" spans="1:12" s="100" customFormat="1" ht="18.75">
      <c r="A342" s="425" t="s">
        <v>752</v>
      </c>
      <c r="B342" s="94"/>
      <c r="C342" s="94"/>
      <c r="D342" s="94"/>
      <c r="E342" s="94"/>
      <c r="F342" s="94"/>
      <c r="G342" s="94"/>
      <c r="H342" s="94"/>
      <c r="I342" s="94"/>
      <c r="J342" s="590"/>
      <c r="L342" s="592"/>
    </row>
    <row r="343" ht="18.75">
      <c r="A343" s="158" t="s">
        <v>485</v>
      </c>
    </row>
    <row r="344" spans="1:12" s="100" customFormat="1" ht="18.75">
      <c r="A344" s="767" t="s">
        <v>491</v>
      </c>
      <c r="B344" s="767"/>
      <c r="C344" s="767"/>
      <c r="D344" s="767"/>
      <c r="E344" s="767"/>
      <c r="F344" s="767"/>
      <c r="G344" s="767"/>
      <c r="H344" s="767"/>
      <c r="I344" s="767"/>
      <c r="J344" s="767"/>
      <c r="K344" s="767"/>
      <c r="L344" s="767"/>
    </row>
    <row r="345" spans="1:12" s="100" customFormat="1" ht="18.75">
      <c r="A345" s="756" t="s">
        <v>0</v>
      </c>
      <c r="B345" s="764" t="s">
        <v>1</v>
      </c>
      <c r="C345" s="764" t="s">
        <v>2</v>
      </c>
      <c r="D345" s="98" t="s">
        <v>3</v>
      </c>
      <c r="E345" s="760" t="s">
        <v>329</v>
      </c>
      <c r="F345" s="761"/>
      <c r="G345" s="761"/>
      <c r="H345" s="761"/>
      <c r="I345" s="762"/>
      <c r="J345" s="567" t="s">
        <v>224</v>
      </c>
      <c r="K345" s="505" t="s">
        <v>5</v>
      </c>
      <c r="L345" s="746" t="s">
        <v>473</v>
      </c>
    </row>
    <row r="346" spans="1:12" s="100" customFormat="1" ht="18.75">
      <c r="A346" s="757"/>
      <c r="B346" s="765"/>
      <c r="C346" s="765"/>
      <c r="D346" s="101" t="s">
        <v>6</v>
      </c>
      <c r="E346" s="102">
        <v>2561</v>
      </c>
      <c r="F346" s="98">
        <v>2562</v>
      </c>
      <c r="G346" s="103">
        <v>2563</v>
      </c>
      <c r="H346" s="103">
        <v>2564</v>
      </c>
      <c r="I346" s="103">
        <v>2565</v>
      </c>
      <c r="J346" s="568" t="s">
        <v>338</v>
      </c>
      <c r="K346" s="506" t="s">
        <v>7</v>
      </c>
      <c r="L346" s="747"/>
    </row>
    <row r="347" spans="1:12" s="100" customFormat="1" ht="18.75">
      <c r="A347" s="758"/>
      <c r="B347" s="766"/>
      <c r="C347" s="766"/>
      <c r="D347" s="105"/>
      <c r="E347" s="106" t="s">
        <v>8</v>
      </c>
      <c r="F347" s="108" t="s">
        <v>8</v>
      </c>
      <c r="G347" s="107" t="s">
        <v>8</v>
      </c>
      <c r="H347" s="107" t="s">
        <v>8</v>
      </c>
      <c r="I347" s="107" t="s">
        <v>8</v>
      </c>
      <c r="J347" s="574"/>
      <c r="K347" s="507"/>
      <c r="L347" s="763"/>
    </row>
    <row r="348" spans="1:12" s="100" customFormat="1" ht="18" customHeight="1">
      <c r="A348" s="234">
        <v>53</v>
      </c>
      <c r="B348" s="111" t="s">
        <v>893</v>
      </c>
      <c r="C348" s="111" t="s">
        <v>411</v>
      </c>
      <c r="D348" s="239" t="s">
        <v>412</v>
      </c>
      <c r="E348" s="439">
        <v>100000</v>
      </c>
      <c r="F348" s="344"/>
      <c r="G348" s="245">
        <v>100000</v>
      </c>
      <c r="H348" s="439">
        <v>100000</v>
      </c>
      <c r="I348" s="439"/>
      <c r="J348" s="391" t="s">
        <v>341</v>
      </c>
      <c r="K348" s="481" t="s">
        <v>364</v>
      </c>
      <c r="L348" s="482" t="s">
        <v>291</v>
      </c>
    </row>
    <row r="349" spans="1:12" ht="18.75" hidden="1">
      <c r="A349" s="234">
        <v>79</v>
      </c>
      <c r="B349" s="111" t="s">
        <v>893</v>
      </c>
      <c r="C349" s="111" t="s">
        <v>411</v>
      </c>
      <c r="D349" s="239" t="s">
        <v>412</v>
      </c>
      <c r="E349" s="439">
        <v>100000</v>
      </c>
      <c r="F349" s="344">
        <v>100000</v>
      </c>
      <c r="G349" s="245">
        <v>100000</v>
      </c>
      <c r="H349" s="439">
        <v>100000</v>
      </c>
      <c r="I349" s="439">
        <v>100000</v>
      </c>
      <c r="J349" s="391" t="s">
        <v>341</v>
      </c>
      <c r="K349" s="481" t="s">
        <v>364</v>
      </c>
      <c r="L349" s="482" t="s">
        <v>291</v>
      </c>
    </row>
    <row r="350" spans="1:12" ht="18.75">
      <c r="A350" s="231"/>
      <c r="B350" s="116" t="s">
        <v>484</v>
      </c>
      <c r="C350" s="116" t="s">
        <v>404</v>
      </c>
      <c r="D350" s="118" t="s">
        <v>413</v>
      </c>
      <c r="E350" s="114"/>
      <c r="F350" s="270"/>
      <c r="G350" s="114"/>
      <c r="I350" s="116"/>
      <c r="J350" s="387" t="s">
        <v>343</v>
      </c>
      <c r="K350" s="387" t="s">
        <v>365</v>
      </c>
      <c r="L350" s="387"/>
    </row>
    <row r="351" spans="1:12" ht="18.75">
      <c r="A351" s="231"/>
      <c r="B351" s="100" t="s">
        <v>367</v>
      </c>
      <c r="C351" s="116"/>
      <c r="D351" s="118" t="s">
        <v>974</v>
      </c>
      <c r="E351" s="114"/>
      <c r="F351" s="270"/>
      <c r="G351" s="114"/>
      <c r="I351" s="116"/>
      <c r="J351" s="387"/>
      <c r="K351" s="387"/>
      <c r="L351" s="387"/>
    </row>
    <row r="352" spans="1:12" ht="18.75">
      <c r="A352" s="234">
        <v>54</v>
      </c>
      <c r="B352" s="146" t="s">
        <v>493</v>
      </c>
      <c r="C352" s="111" t="s">
        <v>339</v>
      </c>
      <c r="D352" s="239" t="s">
        <v>340</v>
      </c>
      <c r="E352" s="271">
        <v>110000</v>
      </c>
      <c r="F352" s="449">
        <v>400000</v>
      </c>
      <c r="G352" s="422">
        <v>400000</v>
      </c>
      <c r="H352" s="422">
        <v>400000</v>
      </c>
      <c r="I352" s="422">
        <v>400000</v>
      </c>
      <c r="J352" s="391" t="s">
        <v>341</v>
      </c>
      <c r="K352" s="598" t="s">
        <v>75</v>
      </c>
      <c r="L352" s="482" t="s">
        <v>291</v>
      </c>
    </row>
    <row r="353" spans="1:12" s="100" customFormat="1" ht="18.75">
      <c r="A353" s="233"/>
      <c r="B353" s="100" t="s">
        <v>434</v>
      </c>
      <c r="C353" s="116" t="s">
        <v>342</v>
      </c>
      <c r="D353" s="236" t="s">
        <v>981</v>
      </c>
      <c r="E353" s="116"/>
      <c r="G353" s="116"/>
      <c r="H353" s="116"/>
      <c r="I353" s="116"/>
      <c r="J353" s="387" t="s">
        <v>343</v>
      </c>
      <c r="K353" s="475" t="s">
        <v>344</v>
      </c>
      <c r="L353" s="387"/>
    </row>
    <row r="354" spans="1:12" s="100" customFormat="1" ht="18.75">
      <c r="A354" s="233"/>
      <c r="B354" s="116"/>
      <c r="C354" s="116" t="s">
        <v>345</v>
      </c>
      <c r="D354" s="236" t="s">
        <v>1028</v>
      </c>
      <c r="E354" s="116"/>
      <c r="G354" s="116"/>
      <c r="H354" s="116"/>
      <c r="I354" s="116"/>
      <c r="J354" s="387"/>
      <c r="K354" s="475" t="s">
        <v>346</v>
      </c>
      <c r="L354" s="387"/>
    </row>
    <row r="355" spans="1:12" s="100" customFormat="1" ht="18.75">
      <c r="A355" s="233"/>
      <c r="C355" s="116" t="s">
        <v>347</v>
      </c>
      <c r="D355" s="236" t="s">
        <v>907</v>
      </c>
      <c r="E355" s="116"/>
      <c r="G355" s="116"/>
      <c r="H355" s="116"/>
      <c r="I355" s="116"/>
      <c r="J355" s="387"/>
      <c r="K355" s="475"/>
      <c r="L355" s="387"/>
    </row>
    <row r="356" spans="1:12" s="100" customFormat="1" ht="18.75">
      <c r="A356" s="234">
        <v>55</v>
      </c>
      <c r="B356" s="146" t="s">
        <v>658</v>
      </c>
      <c r="C356" s="111" t="s">
        <v>456</v>
      </c>
      <c r="D356" s="239" t="s">
        <v>497</v>
      </c>
      <c r="E356" s="147">
        <v>90000</v>
      </c>
      <c r="F356" s="426">
        <v>200000</v>
      </c>
      <c r="G356" s="235">
        <v>200000</v>
      </c>
      <c r="H356" s="147">
        <v>200000</v>
      </c>
      <c r="I356" s="147">
        <v>200000</v>
      </c>
      <c r="J356" s="391" t="s">
        <v>341</v>
      </c>
      <c r="K356" s="597" t="s">
        <v>75</v>
      </c>
      <c r="L356" s="482" t="s">
        <v>291</v>
      </c>
    </row>
    <row r="357" spans="1:12" s="100" customFormat="1" ht="18.75">
      <c r="A357" s="233"/>
      <c r="B357" s="100" t="s">
        <v>982</v>
      </c>
      <c r="C357" s="116" t="s">
        <v>342</v>
      </c>
      <c r="D357" s="236" t="s">
        <v>943</v>
      </c>
      <c r="E357" s="114"/>
      <c r="G357" s="116"/>
      <c r="H357" s="116"/>
      <c r="I357" s="116"/>
      <c r="J357" s="387" t="s">
        <v>343</v>
      </c>
      <c r="K357" s="388" t="s">
        <v>344</v>
      </c>
      <c r="L357" s="387"/>
    </row>
    <row r="358" spans="1:12" s="100" customFormat="1" ht="18.75">
      <c r="A358" s="233"/>
      <c r="B358" s="100" t="s">
        <v>492</v>
      </c>
      <c r="C358" s="116" t="s">
        <v>345</v>
      </c>
      <c r="D358" s="236" t="s">
        <v>1429</v>
      </c>
      <c r="E358" s="116"/>
      <c r="G358" s="116"/>
      <c r="H358" s="116"/>
      <c r="I358" s="116"/>
      <c r="J358" s="387"/>
      <c r="K358" s="388" t="s">
        <v>346</v>
      </c>
      <c r="L358" s="387"/>
    </row>
    <row r="359" spans="1:12" s="100" customFormat="1" ht="18.75">
      <c r="A359" s="233"/>
      <c r="B359" s="116"/>
      <c r="C359" s="116" t="s">
        <v>347</v>
      </c>
      <c r="D359" s="236" t="s">
        <v>913</v>
      </c>
      <c r="E359" s="116"/>
      <c r="G359" s="116"/>
      <c r="H359" s="116"/>
      <c r="I359" s="116"/>
      <c r="J359" s="387"/>
      <c r="K359" s="388"/>
      <c r="L359" s="387"/>
    </row>
    <row r="360" spans="1:12" s="100" customFormat="1" ht="18.75">
      <c r="A360" s="234">
        <v>56</v>
      </c>
      <c r="B360" s="146" t="s">
        <v>353</v>
      </c>
      <c r="C360" s="111" t="s">
        <v>351</v>
      </c>
      <c r="D360" s="239" t="s">
        <v>352</v>
      </c>
      <c r="E360" s="235"/>
      <c r="F360" s="451">
        <v>400000</v>
      </c>
      <c r="G360" s="451">
        <v>400000</v>
      </c>
      <c r="H360" s="422">
        <v>400000</v>
      </c>
      <c r="I360" s="422">
        <v>400000</v>
      </c>
      <c r="J360" s="391" t="s">
        <v>341</v>
      </c>
      <c r="K360" s="597" t="s">
        <v>75</v>
      </c>
      <c r="L360" s="482" t="s">
        <v>291</v>
      </c>
    </row>
    <row r="361" spans="1:12" s="100" customFormat="1" ht="18.75">
      <c r="A361" s="233"/>
      <c r="B361" s="100" t="s">
        <v>433</v>
      </c>
      <c r="C361" s="116" t="s">
        <v>350</v>
      </c>
      <c r="D361" s="236" t="s">
        <v>944</v>
      </c>
      <c r="E361" s="116"/>
      <c r="G361" s="116"/>
      <c r="H361" s="116"/>
      <c r="I361" s="116"/>
      <c r="J361" s="387" t="s">
        <v>343</v>
      </c>
      <c r="K361" s="388" t="s">
        <v>344</v>
      </c>
      <c r="L361" s="387"/>
    </row>
    <row r="362" spans="1:12" s="100" customFormat="1" ht="18.75">
      <c r="A362" s="233"/>
      <c r="B362" s="116"/>
      <c r="C362" s="116" t="s">
        <v>348</v>
      </c>
      <c r="D362" s="236" t="s">
        <v>1029</v>
      </c>
      <c r="E362" s="116"/>
      <c r="G362" s="116"/>
      <c r="H362" s="116"/>
      <c r="I362" s="116"/>
      <c r="J362" s="387"/>
      <c r="K362" s="388" t="s">
        <v>346</v>
      </c>
      <c r="L362" s="387"/>
    </row>
    <row r="363" spans="1:12" s="100" customFormat="1" ht="18.75">
      <c r="A363" s="233"/>
      <c r="B363" s="116"/>
      <c r="C363" s="148"/>
      <c r="D363" s="118" t="s">
        <v>900</v>
      </c>
      <c r="E363" s="116"/>
      <c r="G363" s="148"/>
      <c r="H363" s="148"/>
      <c r="I363" s="148"/>
      <c r="J363" s="387"/>
      <c r="K363" s="388"/>
      <c r="L363" s="387"/>
    </row>
    <row r="364" spans="1:12" s="100" customFormat="1" ht="18.75">
      <c r="A364" s="240"/>
      <c r="B364" s="105"/>
      <c r="C364" s="251"/>
      <c r="D364" s="370" t="s">
        <v>916</v>
      </c>
      <c r="E364" s="251"/>
      <c r="F364" s="251"/>
      <c r="G364" s="251"/>
      <c r="H364" s="251"/>
      <c r="I364" s="251"/>
      <c r="J364" s="389"/>
      <c r="K364" s="600"/>
      <c r="L364" s="389"/>
    </row>
    <row r="365" spans="1:12" ht="19.5" customHeight="1">
      <c r="A365" s="231">
        <v>57</v>
      </c>
      <c r="B365" s="100" t="s">
        <v>868</v>
      </c>
      <c r="C365" s="116" t="s">
        <v>339</v>
      </c>
      <c r="D365" s="232" t="s">
        <v>880</v>
      </c>
      <c r="E365" s="114">
        <v>200000</v>
      </c>
      <c r="F365" s="114">
        <v>200000</v>
      </c>
      <c r="G365" s="114">
        <v>200000</v>
      </c>
      <c r="H365" s="114">
        <v>200000</v>
      </c>
      <c r="I365" s="114">
        <v>200000</v>
      </c>
      <c r="J365" s="385" t="s">
        <v>341</v>
      </c>
      <c r="K365" s="475" t="s">
        <v>75</v>
      </c>
      <c r="L365" s="477" t="s">
        <v>291</v>
      </c>
    </row>
    <row r="366" spans="1:12" s="100" customFormat="1" ht="18.75">
      <c r="A366" s="233"/>
      <c r="B366" s="100" t="s">
        <v>994</v>
      </c>
      <c r="C366" s="116" t="s">
        <v>342</v>
      </c>
      <c r="D366" s="236" t="s">
        <v>995</v>
      </c>
      <c r="E366" s="116"/>
      <c r="G366" s="116"/>
      <c r="H366" s="116"/>
      <c r="I366" s="116"/>
      <c r="J366" s="387" t="s">
        <v>343</v>
      </c>
      <c r="K366" s="475" t="s">
        <v>344</v>
      </c>
      <c r="L366" s="387"/>
    </row>
    <row r="367" spans="1:12" s="100" customFormat="1" ht="18.75">
      <c r="A367" s="233"/>
      <c r="B367" s="116" t="s">
        <v>627</v>
      </c>
      <c r="C367" s="116" t="s">
        <v>345</v>
      </c>
      <c r="D367" s="236" t="s">
        <v>996</v>
      </c>
      <c r="E367" s="116"/>
      <c r="G367" s="116"/>
      <c r="H367" s="116"/>
      <c r="I367" s="116"/>
      <c r="J367" s="387"/>
      <c r="K367" s="475" t="s">
        <v>346</v>
      </c>
      <c r="L367" s="387"/>
    </row>
    <row r="368" spans="1:12" s="100" customFormat="1" ht="20.25" customHeight="1">
      <c r="A368" s="240"/>
      <c r="B368" s="123"/>
      <c r="C368" s="124" t="s">
        <v>347</v>
      </c>
      <c r="D368" s="243" t="s">
        <v>961</v>
      </c>
      <c r="E368" s="124"/>
      <c r="F368" s="123"/>
      <c r="G368" s="124"/>
      <c r="H368" s="124"/>
      <c r="I368" s="124"/>
      <c r="J368" s="389"/>
      <c r="K368" s="479"/>
      <c r="L368" s="389"/>
    </row>
    <row r="369" spans="1:12" s="100" customFormat="1" ht="20.25" customHeight="1">
      <c r="A369" s="241"/>
      <c r="B369" s="433"/>
      <c r="D369" s="236"/>
      <c r="J369" s="388"/>
      <c r="K369" s="388"/>
      <c r="L369" s="388"/>
    </row>
    <row r="370" spans="1:12" s="100" customFormat="1" ht="18.75">
      <c r="A370" s="752" t="s">
        <v>1495</v>
      </c>
      <c r="B370" s="752"/>
      <c r="C370" s="752"/>
      <c r="D370" s="752"/>
      <c r="E370" s="752"/>
      <c r="F370" s="752"/>
      <c r="G370" s="752"/>
      <c r="H370" s="752"/>
      <c r="I370" s="752"/>
      <c r="J370" s="752"/>
      <c r="K370" s="752"/>
      <c r="L370" s="752"/>
    </row>
    <row r="371" spans="1:12" s="100" customFormat="1" ht="18.75">
      <c r="A371" s="241"/>
      <c r="B371" s="433"/>
      <c r="D371" s="236"/>
      <c r="J371" s="388"/>
      <c r="K371" s="388"/>
      <c r="L371" s="388"/>
    </row>
    <row r="372" spans="1:12" s="100" customFormat="1" ht="18.75">
      <c r="A372" s="94"/>
      <c r="B372" s="94"/>
      <c r="C372" s="94"/>
      <c r="D372" s="94"/>
      <c r="E372" s="94"/>
      <c r="F372" s="94"/>
      <c r="G372" s="94"/>
      <c r="H372" s="94"/>
      <c r="I372" s="94"/>
      <c r="J372" s="590"/>
      <c r="K372" s="590"/>
      <c r="L372" s="590"/>
    </row>
    <row r="373" spans="1:12" ht="18.75">
      <c r="A373" s="425" t="s">
        <v>752</v>
      </c>
      <c r="K373" s="591" t="s">
        <v>689</v>
      </c>
      <c r="L373" s="592"/>
    </row>
    <row r="374" ht="18.75">
      <c r="A374" s="158" t="s">
        <v>485</v>
      </c>
    </row>
    <row r="375" spans="1:12" s="100" customFormat="1" ht="18.75">
      <c r="A375" s="755" t="s">
        <v>427</v>
      </c>
      <c r="B375" s="755"/>
      <c r="C375" s="755"/>
      <c r="D375" s="755"/>
      <c r="E375" s="755"/>
      <c r="F375" s="755"/>
      <c r="G375" s="755"/>
      <c r="H375" s="755"/>
      <c r="I375" s="755"/>
      <c r="J375" s="755"/>
      <c r="K375" s="755"/>
      <c r="L375" s="755"/>
    </row>
    <row r="376" spans="1:12" ht="18.75">
      <c r="A376" s="756" t="s">
        <v>0</v>
      </c>
      <c r="B376" s="764" t="s">
        <v>1</v>
      </c>
      <c r="C376" s="764" t="s">
        <v>2</v>
      </c>
      <c r="D376" s="98" t="s">
        <v>3</v>
      </c>
      <c r="E376" s="760" t="s">
        <v>329</v>
      </c>
      <c r="F376" s="761"/>
      <c r="G376" s="761"/>
      <c r="H376" s="761"/>
      <c r="I376" s="762"/>
      <c r="J376" s="567" t="s">
        <v>224</v>
      </c>
      <c r="K376" s="505" t="s">
        <v>5</v>
      </c>
      <c r="L376" s="746" t="s">
        <v>473</v>
      </c>
    </row>
    <row r="377" spans="1:12" s="100" customFormat="1" ht="18.75">
      <c r="A377" s="757"/>
      <c r="B377" s="765"/>
      <c r="C377" s="765"/>
      <c r="D377" s="101" t="s">
        <v>6</v>
      </c>
      <c r="E377" s="102">
        <v>2561</v>
      </c>
      <c r="F377" s="98">
        <v>2562</v>
      </c>
      <c r="G377" s="103">
        <v>2563</v>
      </c>
      <c r="H377" s="103">
        <v>2564</v>
      </c>
      <c r="I377" s="103">
        <v>2565</v>
      </c>
      <c r="J377" s="568" t="s">
        <v>338</v>
      </c>
      <c r="K377" s="506" t="s">
        <v>7</v>
      </c>
      <c r="L377" s="747"/>
    </row>
    <row r="378" spans="1:12" s="100" customFormat="1" ht="18.75">
      <c r="A378" s="758"/>
      <c r="B378" s="766"/>
      <c r="C378" s="766"/>
      <c r="D378" s="105"/>
      <c r="E378" s="106" t="s">
        <v>8</v>
      </c>
      <c r="F378" s="108" t="s">
        <v>8</v>
      </c>
      <c r="G378" s="107" t="s">
        <v>8</v>
      </c>
      <c r="H378" s="107" t="s">
        <v>8</v>
      </c>
      <c r="I378" s="107" t="s">
        <v>8</v>
      </c>
      <c r="J378" s="574"/>
      <c r="K378" s="507"/>
      <c r="L378" s="763"/>
    </row>
    <row r="379" spans="1:12" s="100" customFormat="1" ht="18.75">
      <c r="A379" s="621">
        <v>58</v>
      </c>
      <c r="B379" s="619" t="s">
        <v>1458</v>
      </c>
      <c r="C379" s="620" t="s">
        <v>1460</v>
      </c>
      <c r="D379" s="116" t="s">
        <v>1461</v>
      </c>
      <c r="E379" s="422">
        <v>500000</v>
      </c>
      <c r="F379" s="422">
        <v>500000</v>
      </c>
      <c r="G379" s="422">
        <v>500000</v>
      </c>
      <c r="H379" s="422">
        <v>500000</v>
      </c>
      <c r="I379" s="422">
        <v>500000</v>
      </c>
      <c r="J379" s="487" t="s">
        <v>341</v>
      </c>
      <c r="K379" s="495" t="s">
        <v>1588</v>
      </c>
      <c r="L379" s="487" t="s">
        <v>291</v>
      </c>
    </row>
    <row r="380" spans="1:12" s="100" customFormat="1" ht="18.75">
      <c r="A380" s="558"/>
      <c r="B380" s="619" t="s">
        <v>1459</v>
      </c>
      <c r="C380" s="557"/>
      <c r="D380" s="116" t="s">
        <v>1462</v>
      </c>
      <c r="E380" s="102"/>
      <c r="F380" s="101"/>
      <c r="G380" s="103"/>
      <c r="H380" s="103"/>
      <c r="I380" s="103"/>
      <c r="J380" s="489" t="s">
        <v>343</v>
      </c>
      <c r="K380" s="63"/>
      <c r="L380" s="595"/>
    </row>
    <row r="381" spans="1:12" s="100" customFormat="1" ht="18.75">
      <c r="A381" s="558"/>
      <c r="B381" s="225"/>
      <c r="C381" s="557"/>
      <c r="D381" s="434"/>
      <c r="E381" s="102"/>
      <c r="F381" s="101"/>
      <c r="G381" s="103"/>
      <c r="H381" s="103"/>
      <c r="I381" s="103"/>
      <c r="J381" s="568"/>
      <c r="K381" s="572"/>
      <c r="L381" s="595"/>
    </row>
    <row r="382" spans="1:12" s="2" customFormat="1" ht="18.75">
      <c r="A382" s="150">
        <v>59</v>
      </c>
      <c r="B382" s="58" t="s">
        <v>1432</v>
      </c>
      <c r="C382" s="13" t="s">
        <v>1008</v>
      </c>
      <c r="D382" s="13" t="s">
        <v>1587</v>
      </c>
      <c r="E382" s="422">
        <v>500000</v>
      </c>
      <c r="F382" s="422">
        <v>500000</v>
      </c>
      <c r="G382" s="422">
        <v>500000</v>
      </c>
      <c r="H382" s="422">
        <v>500000</v>
      </c>
      <c r="I382" s="422">
        <v>500000</v>
      </c>
      <c r="J382" s="487" t="s">
        <v>341</v>
      </c>
      <c r="K382" s="495" t="s">
        <v>75</v>
      </c>
      <c r="L382" s="487" t="s">
        <v>291</v>
      </c>
    </row>
    <row r="383" spans="1:12" s="2" customFormat="1" ht="18.75">
      <c r="A383" s="152"/>
      <c r="B383" s="12" t="s">
        <v>1433</v>
      </c>
      <c r="C383" s="10" t="s">
        <v>1009</v>
      </c>
      <c r="D383" s="10" t="s">
        <v>1586</v>
      </c>
      <c r="E383" s="339"/>
      <c r="F383" s="339"/>
      <c r="G383" s="339"/>
      <c r="H383" s="339"/>
      <c r="I383" s="339"/>
      <c r="J383" s="493" t="s">
        <v>343</v>
      </c>
      <c r="K383" s="316" t="s">
        <v>344</v>
      </c>
      <c r="L383" s="493"/>
    </row>
    <row r="384" spans="1:12" s="100" customFormat="1" ht="18.75">
      <c r="A384" s="231">
        <v>60</v>
      </c>
      <c r="B384" s="100" t="s">
        <v>381</v>
      </c>
      <c r="C384" s="116" t="s">
        <v>501</v>
      </c>
      <c r="D384" s="232" t="s">
        <v>503</v>
      </c>
      <c r="E384" s="237">
        <v>3000000</v>
      </c>
      <c r="F384" s="237">
        <v>3000000</v>
      </c>
      <c r="G384" s="237">
        <v>3000000</v>
      </c>
      <c r="H384" s="237">
        <v>3000000</v>
      </c>
      <c r="I384" s="237">
        <v>3000000</v>
      </c>
      <c r="J384" s="385" t="s">
        <v>341</v>
      </c>
      <c r="K384" s="388" t="s">
        <v>75</v>
      </c>
      <c r="L384" s="477" t="s">
        <v>291</v>
      </c>
    </row>
    <row r="385" spans="1:12" s="100" customFormat="1" ht="18.75">
      <c r="A385" s="233"/>
      <c r="B385" s="100" t="s">
        <v>757</v>
      </c>
      <c r="C385" s="116" t="s">
        <v>1435</v>
      </c>
      <c r="D385" s="236" t="s">
        <v>382</v>
      </c>
      <c r="E385" s="114"/>
      <c r="F385" s="94"/>
      <c r="G385" s="116"/>
      <c r="H385" s="116"/>
      <c r="I385" s="116"/>
      <c r="J385" s="387" t="s">
        <v>343</v>
      </c>
      <c r="K385" s="388" t="s">
        <v>344</v>
      </c>
      <c r="L385" s="387"/>
    </row>
    <row r="386" spans="1:12" s="100" customFormat="1" ht="18.75">
      <c r="A386" s="233"/>
      <c r="B386" s="100" t="s">
        <v>427</v>
      </c>
      <c r="C386" s="116" t="s">
        <v>502</v>
      </c>
      <c r="D386" s="115" t="s">
        <v>374</v>
      </c>
      <c r="E386" s="116"/>
      <c r="G386" s="116"/>
      <c r="H386" s="116"/>
      <c r="I386" s="116"/>
      <c r="J386" s="387"/>
      <c r="K386" s="388" t="s">
        <v>346</v>
      </c>
      <c r="L386" s="387"/>
    </row>
    <row r="387" spans="1:12" s="100" customFormat="1" ht="18.75">
      <c r="A387" s="240"/>
      <c r="B387" s="124"/>
      <c r="C387" s="124" t="s">
        <v>1434</v>
      </c>
      <c r="D387" s="122" t="s">
        <v>376</v>
      </c>
      <c r="E387" s="130"/>
      <c r="F387" s="274"/>
      <c r="G387" s="130"/>
      <c r="H387" s="130"/>
      <c r="I387" s="130"/>
      <c r="J387" s="584"/>
      <c r="K387" s="389"/>
      <c r="L387" s="483"/>
    </row>
    <row r="388" spans="1:12" s="2" customFormat="1" ht="18.75">
      <c r="A388" s="150">
        <v>61</v>
      </c>
      <c r="B388" s="58" t="s">
        <v>1353</v>
      </c>
      <c r="C388" s="13" t="s">
        <v>1010</v>
      </c>
      <c r="D388" s="13" t="s">
        <v>311</v>
      </c>
      <c r="E388" s="422">
        <v>500000</v>
      </c>
      <c r="F388" s="422">
        <v>500000</v>
      </c>
      <c r="G388" s="422">
        <v>500000</v>
      </c>
      <c r="H388" s="422">
        <v>500000</v>
      </c>
      <c r="I388" s="422">
        <v>500000</v>
      </c>
      <c r="J388" s="487" t="s">
        <v>341</v>
      </c>
      <c r="K388" s="495" t="s">
        <v>87</v>
      </c>
      <c r="L388" s="487" t="s">
        <v>291</v>
      </c>
    </row>
    <row r="389" spans="1:12" s="2" customFormat="1" ht="18.75">
      <c r="A389" s="152"/>
      <c r="B389" s="12" t="s">
        <v>1433</v>
      </c>
      <c r="C389" s="10" t="s">
        <v>312</v>
      </c>
      <c r="D389" s="10"/>
      <c r="E389" s="339"/>
      <c r="F389" s="339"/>
      <c r="G389" s="339"/>
      <c r="H389" s="339"/>
      <c r="I389" s="339"/>
      <c r="J389" s="489" t="s">
        <v>343</v>
      </c>
      <c r="K389" s="316" t="s">
        <v>104</v>
      </c>
      <c r="L389" s="493"/>
    </row>
    <row r="390" spans="1:12" s="2" customFormat="1" ht="18.75">
      <c r="A390" s="150">
        <v>62</v>
      </c>
      <c r="B390" s="58" t="s">
        <v>1440</v>
      </c>
      <c r="C390" s="13" t="s">
        <v>1011</v>
      </c>
      <c r="D390" s="13" t="s">
        <v>311</v>
      </c>
      <c r="E390" s="15">
        <v>50000</v>
      </c>
      <c r="F390" s="15">
        <v>50000</v>
      </c>
      <c r="G390" s="15">
        <v>50000</v>
      </c>
      <c r="H390" s="15">
        <v>50000</v>
      </c>
      <c r="I390" s="15">
        <v>50000</v>
      </c>
      <c r="J390" s="487" t="s">
        <v>341</v>
      </c>
      <c r="K390" s="495" t="s">
        <v>118</v>
      </c>
      <c r="L390" s="487" t="s">
        <v>291</v>
      </c>
    </row>
    <row r="391" spans="1:12" s="2" customFormat="1" ht="18.75">
      <c r="A391" s="151"/>
      <c r="B391" s="20" t="s">
        <v>1441</v>
      </c>
      <c r="C391" s="17" t="s">
        <v>1012</v>
      </c>
      <c r="D391" s="27" t="s">
        <v>258</v>
      </c>
      <c r="E391" s="18"/>
      <c r="F391" s="18"/>
      <c r="G391" s="18"/>
      <c r="H391" s="18"/>
      <c r="I391" s="18"/>
      <c r="J391" s="489" t="s">
        <v>343</v>
      </c>
      <c r="K391" s="63" t="s">
        <v>1013</v>
      </c>
      <c r="L391" s="489"/>
    </row>
    <row r="392" spans="1:12" s="2" customFormat="1" ht="18.75">
      <c r="A392" s="152"/>
      <c r="B392" s="12" t="s">
        <v>1352</v>
      </c>
      <c r="C392" s="10"/>
      <c r="D392" s="10" t="s">
        <v>376</v>
      </c>
      <c r="E392" s="48"/>
      <c r="F392" s="48"/>
      <c r="G392" s="48"/>
      <c r="H392" s="48"/>
      <c r="I392" s="48"/>
      <c r="J392" s="608"/>
      <c r="K392" s="316"/>
      <c r="L392" s="493"/>
    </row>
    <row r="393" spans="1:12" s="2" customFormat="1" ht="18.75">
      <c r="A393" s="150">
        <v>63</v>
      </c>
      <c r="B393" s="58" t="s">
        <v>1463</v>
      </c>
      <c r="C393" s="13" t="s">
        <v>1011</v>
      </c>
      <c r="D393" s="13" t="s">
        <v>311</v>
      </c>
      <c r="E393" s="422">
        <v>500000</v>
      </c>
      <c r="F393" s="422">
        <v>500000</v>
      </c>
      <c r="G393" s="422">
        <v>500000</v>
      </c>
      <c r="H393" s="422">
        <v>500000</v>
      </c>
      <c r="I393" s="422">
        <v>500000</v>
      </c>
      <c r="J393" s="487" t="s">
        <v>341</v>
      </c>
      <c r="K393" s="495" t="s">
        <v>118</v>
      </c>
      <c r="L393" s="487" t="s">
        <v>291</v>
      </c>
    </row>
    <row r="394" spans="1:12" s="2" customFormat="1" ht="18.75">
      <c r="A394" s="151"/>
      <c r="B394" s="20" t="s">
        <v>1441</v>
      </c>
      <c r="C394" s="17" t="s">
        <v>1012</v>
      </c>
      <c r="D394" s="27" t="s">
        <v>258</v>
      </c>
      <c r="E394" s="18"/>
      <c r="F394" s="18"/>
      <c r="G394" s="18"/>
      <c r="H394" s="18"/>
      <c r="I394" s="18"/>
      <c r="J394" s="489" t="s">
        <v>343</v>
      </c>
      <c r="K394" s="63" t="s">
        <v>1013</v>
      </c>
      <c r="L394" s="623"/>
    </row>
    <row r="395" spans="1:12" s="2" customFormat="1" ht="18.75">
      <c r="A395" s="152"/>
      <c r="B395" s="12" t="s">
        <v>1352</v>
      </c>
      <c r="C395" s="10"/>
      <c r="D395" s="10" t="s">
        <v>376</v>
      </c>
      <c r="E395" s="48"/>
      <c r="F395" s="48"/>
      <c r="G395" s="48"/>
      <c r="H395" s="48"/>
      <c r="I395" s="48"/>
      <c r="J395" s="608"/>
      <c r="K395" s="316"/>
      <c r="L395" s="493"/>
    </row>
    <row r="396" spans="1:12" s="2" customFormat="1" ht="18.75">
      <c r="A396" s="150">
        <v>64</v>
      </c>
      <c r="B396" s="58" t="s">
        <v>1354</v>
      </c>
      <c r="C396" s="13" t="s">
        <v>1355</v>
      </c>
      <c r="D396" s="13" t="s">
        <v>311</v>
      </c>
      <c r="E396" s="422">
        <v>500000</v>
      </c>
      <c r="F396" s="422">
        <v>500000</v>
      </c>
      <c r="G396" s="422">
        <v>500000</v>
      </c>
      <c r="H396" s="422">
        <v>500000</v>
      </c>
      <c r="I396" s="422">
        <v>500000</v>
      </c>
      <c r="J396" s="487" t="s">
        <v>341</v>
      </c>
      <c r="K396" s="495" t="s">
        <v>87</v>
      </c>
      <c r="L396" s="487" t="s">
        <v>291</v>
      </c>
    </row>
    <row r="397" spans="1:12" s="2" customFormat="1" ht="18.75">
      <c r="A397" s="152"/>
      <c r="B397" s="12" t="s">
        <v>1433</v>
      </c>
      <c r="C397" s="10" t="s">
        <v>312</v>
      </c>
      <c r="D397" s="10"/>
      <c r="E397" s="48"/>
      <c r="F397" s="47"/>
      <c r="G397" s="48"/>
      <c r="H397" s="48"/>
      <c r="I397" s="48"/>
      <c r="J397" s="493" t="s">
        <v>343</v>
      </c>
      <c r="K397" s="316" t="s">
        <v>104</v>
      </c>
      <c r="L397" s="623"/>
    </row>
    <row r="398" spans="1:12" s="100" customFormat="1" ht="18.75">
      <c r="A398" s="234">
        <v>65</v>
      </c>
      <c r="B398" s="111" t="s">
        <v>1577</v>
      </c>
      <c r="C398" s="111" t="s">
        <v>1578</v>
      </c>
      <c r="D398" s="239" t="s">
        <v>1579</v>
      </c>
      <c r="E398" s="237">
        <v>2000000</v>
      </c>
      <c r="F398" s="237">
        <v>2000000</v>
      </c>
      <c r="G398" s="237">
        <v>2000000</v>
      </c>
      <c r="H398" s="237">
        <v>2000000</v>
      </c>
      <c r="I398" s="237">
        <v>2000000</v>
      </c>
      <c r="J398" s="391" t="s">
        <v>341</v>
      </c>
      <c r="K398" s="481" t="s">
        <v>364</v>
      </c>
      <c r="L398" s="482" t="s">
        <v>291</v>
      </c>
    </row>
    <row r="399" spans="1:12" ht="18.75">
      <c r="A399" s="231"/>
      <c r="B399" s="116" t="s">
        <v>427</v>
      </c>
      <c r="C399" s="116" t="s">
        <v>1012</v>
      </c>
      <c r="D399" s="115" t="s">
        <v>258</v>
      </c>
      <c r="E399" s="116"/>
      <c r="F399" s="116"/>
      <c r="G399" s="116"/>
      <c r="H399" s="114"/>
      <c r="I399" s="114"/>
      <c r="J399" s="387" t="s">
        <v>343</v>
      </c>
      <c r="K399" s="387" t="s">
        <v>365</v>
      </c>
      <c r="L399" s="623"/>
    </row>
    <row r="400" spans="1:12" ht="18.75">
      <c r="A400" s="240"/>
      <c r="B400" s="124"/>
      <c r="C400" s="124"/>
      <c r="D400" s="122" t="s">
        <v>376</v>
      </c>
      <c r="E400" s="130"/>
      <c r="F400" s="130"/>
      <c r="G400" s="130"/>
      <c r="H400" s="124"/>
      <c r="I400" s="124"/>
      <c r="J400" s="389"/>
      <c r="K400" s="389"/>
      <c r="L400" s="483"/>
    </row>
    <row r="401" spans="1:12" ht="18.75">
      <c r="A401" s="241"/>
      <c r="B401" s="332"/>
      <c r="C401" s="332"/>
      <c r="D401" s="440"/>
      <c r="E401" s="121"/>
      <c r="F401" s="121"/>
      <c r="G401" s="121"/>
      <c r="H401" s="121"/>
      <c r="I401" s="121"/>
      <c r="J401" s="484"/>
      <c r="K401" s="388"/>
      <c r="L401" s="476"/>
    </row>
    <row r="402" spans="1:12" ht="18.75">
      <c r="A402" s="752" t="s">
        <v>1496</v>
      </c>
      <c r="B402" s="752"/>
      <c r="C402" s="752"/>
      <c r="D402" s="752"/>
      <c r="E402" s="752"/>
      <c r="F402" s="752"/>
      <c r="G402" s="752"/>
      <c r="H402" s="752"/>
      <c r="I402" s="752"/>
      <c r="J402" s="752"/>
      <c r="K402" s="752"/>
      <c r="L402" s="752"/>
    </row>
    <row r="403" spans="1:12" s="100" customFormat="1" ht="18.75">
      <c r="A403" s="241"/>
      <c r="C403" s="332"/>
      <c r="D403" s="119"/>
      <c r="E403" s="121"/>
      <c r="F403" s="121"/>
      <c r="G403" s="121"/>
      <c r="H403" s="121"/>
      <c r="I403" s="121"/>
      <c r="J403" s="484"/>
      <c r="K403" s="388"/>
      <c r="L403" s="476"/>
    </row>
    <row r="404" spans="1:12" s="100" customFormat="1" ht="18.75">
      <c r="A404" s="241"/>
      <c r="C404" s="332"/>
      <c r="D404" s="119"/>
      <c r="E404" s="121"/>
      <c r="F404" s="121"/>
      <c r="G404" s="121"/>
      <c r="H404" s="121"/>
      <c r="I404" s="121"/>
      <c r="J404" s="484"/>
      <c r="K404" s="591" t="s">
        <v>689</v>
      </c>
      <c r="L404" s="476"/>
    </row>
    <row r="405" spans="1:12" ht="18.75">
      <c r="A405" s="425" t="s">
        <v>752</v>
      </c>
      <c r="L405" s="592"/>
    </row>
    <row r="406" ht="18.75">
      <c r="A406" s="158" t="s">
        <v>485</v>
      </c>
    </row>
    <row r="407" spans="1:12" s="100" customFormat="1" ht="18.75">
      <c r="A407" s="755" t="s">
        <v>427</v>
      </c>
      <c r="B407" s="755"/>
      <c r="C407" s="755"/>
      <c r="D407" s="755"/>
      <c r="E407" s="755"/>
      <c r="F407" s="755"/>
      <c r="G407" s="755"/>
      <c r="H407" s="755"/>
      <c r="I407" s="755"/>
      <c r="J407" s="755"/>
      <c r="K407" s="755"/>
      <c r="L407" s="755"/>
    </row>
    <row r="408" spans="1:12" ht="18.75">
      <c r="A408" s="756" t="s">
        <v>0</v>
      </c>
      <c r="B408" s="764" t="s">
        <v>1</v>
      </c>
      <c r="C408" s="764" t="s">
        <v>2</v>
      </c>
      <c r="D408" s="98" t="s">
        <v>3</v>
      </c>
      <c r="E408" s="760" t="s">
        <v>329</v>
      </c>
      <c r="F408" s="761"/>
      <c r="G408" s="761"/>
      <c r="H408" s="761"/>
      <c r="I408" s="762"/>
      <c r="J408" s="567" t="s">
        <v>224</v>
      </c>
      <c r="K408" s="505" t="s">
        <v>5</v>
      </c>
      <c r="L408" s="746" t="s">
        <v>473</v>
      </c>
    </row>
    <row r="409" spans="1:12" s="100" customFormat="1" ht="18.75">
      <c r="A409" s="757"/>
      <c r="B409" s="765"/>
      <c r="C409" s="765"/>
      <c r="D409" s="101" t="s">
        <v>6</v>
      </c>
      <c r="E409" s="102">
        <v>2561</v>
      </c>
      <c r="F409" s="98">
        <v>2562</v>
      </c>
      <c r="G409" s="103">
        <v>2563</v>
      </c>
      <c r="H409" s="103">
        <v>2564</v>
      </c>
      <c r="I409" s="103">
        <v>2565</v>
      </c>
      <c r="J409" s="568" t="s">
        <v>338</v>
      </c>
      <c r="K409" s="506" t="s">
        <v>7</v>
      </c>
      <c r="L409" s="747"/>
    </row>
    <row r="410" spans="1:12" s="100" customFormat="1" ht="20.25" customHeight="1">
      <c r="A410" s="758"/>
      <c r="B410" s="766"/>
      <c r="C410" s="766"/>
      <c r="D410" s="105"/>
      <c r="E410" s="106" t="s">
        <v>8</v>
      </c>
      <c r="F410" s="108" t="s">
        <v>8</v>
      </c>
      <c r="G410" s="107" t="s">
        <v>8</v>
      </c>
      <c r="H410" s="107" t="s">
        <v>8</v>
      </c>
      <c r="I410" s="107" t="s">
        <v>8</v>
      </c>
      <c r="J410" s="574"/>
      <c r="K410" s="507"/>
      <c r="L410" s="763"/>
    </row>
    <row r="411" spans="1:12" ht="18.75">
      <c r="A411" s="234">
        <v>66</v>
      </c>
      <c r="B411" s="111" t="s">
        <v>621</v>
      </c>
      <c r="C411" s="111" t="s">
        <v>1589</v>
      </c>
      <c r="D411" s="239" t="s">
        <v>622</v>
      </c>
      <c r="E411" s="245">
        <v>500000</v>
      </c>
      <c r="F411" s="235">
        <v>500000</v>
      </c>
      <c r="G411" s="235">
        <v>500000</v>
      </c>
      <c r="H411" s="235">
        <v>500000</v>
      </c>
      <c r="I411" s="235">
        <v>500000</v>
      </c>
      <c r="J411" s="391" t="s">
        <v>341</v>
      </c>
      <c r="K411" s="481" t="s">
        <v>364</v>
      </c>
      <c r="L411" s="482" t="s">
        <v>291</v>
      </c>
    </row>
    <row r="412" spans="1:12" ht="18.75">
      <c r="A412" s="231"/>
      <c r="B412" s="116" t="s">
        <v>793</v>
      </c>
      <c r="C412" s="116" t="s">
        <v>1590</v>
      </c>
      <c r="D412" s="115" t="s">
        <v>623</v>
      </c>
      <c r="E412" s="116"/>
      <c r="F412" s="116"/>
      <c r="G412" s="116"/>
      <c r="H412" s="114"/>
      <c r="I412" s="114"/>
      <c r="J412" s="387" t="s">
        <v>343</v>
      </c>
      <c r="K412" s="387" t="s">
        <v>365</v>
      </c>
      <c r="L412" s="623"/>
    </row>
    <row r="413" spans="1:12" ht="18.75">
      <c r="A413" s="240"/>
      <c r="B413" s="124"/>
      <c r="C413" s="124"/>
      <c r="D413" s="122"/>
      <c r="E413" s="130"/>
      <c r="F413" s="130"/>
      <c r="G413" s="130"/>
      <c r="H413" s="124"/>
      <c r="I413" s="124"/>
      <c r="J413" s="389"/>
      <c r="K413" s="389"/>
      <c r="L413" s="483"/>
    </row>
    <row r="414" spans="1:12" ht="18.75">
      <c r="A414" s="234">
        <v>67</v>
      </c>
      <c r="B414" s="111" t="s">
        <v>785</v>
      </c>
      <c r="C414" s="111" t="s">
        <v>787</v>
      </c>
      <c r="D414" s="239" t="s">
        <v>798</v>
      </c>
      <c r="E414" s="245">
        <v>500000</v>
      </c>
      <c r="F414" s="235">
        <v>500000</v>
      </c>
      <c r="G414" s="235">
        <v>500000</v>
      </c>
      <c r="H414" s="235">
        <v>500000</v>
      </c>
      <c r="I414" s="235">
        <v>500000</v>
      </c>
      <c r="J414" s="391" t="s">
        <v>341</v>
      </c>
      <c r="K414" s="481" t="s">
        <v>364</v>
      </c>
      <c r="L414" s="482" t="s">
        <v>291</v>
      </c>
    </row>
    <row r="415" spans="1:12" ht="18.75">
      <c r="A415" s="231"/>
      <c r="B415" s="116" t="s">
        <v>789</v>
      </c>
      <c r="C415" s="116" t="s">
        <v>788</v>
      </c>
      <c r="D415" s="232" t="s">
        <v>799</v>
      </c>
      <c r="E415" s="116"/>
      <c r="F415" s="116"/>
      <c r="G415" s="116"/>
      <c r="H415" s="114"/>
      <c r="I415" s="114"/>
      <c r="J415" s="387" t="s">
        <v>343</v>
      </c>
      <c r="K415" s="387" t="s">
        <v>365</v>
      </c>
      <c r="L415" s="623"/>
    </row>
    <row r="416" spans="1:12" ht="18.75">
      <c r="A416" s="240"/>
      <c r="B416" s="124"/>
      <c r="C416" s="124"/>
      <c r="D416" s="257"/>
      <c r="E416" s="130"/>
      <c r="F416" s="130"/>
      <c r="G416" s="130"/>
      <c r="H416" s="124"/>
      <c r="I416" s="124"/>
      <c r="J416" s="389"/>
      <c r="K416" s="389"/>
      <c r="L416" s="483"/>
    </row>
    <row r="417" spans="1:12" s="2" customFormat="1" ht="18.75">
      <c r="A417" s="150">
        <v>68</v>
      </c>
      <c r="B417" s="768" t="s">
        <v>1436</v>
      </c>
      <c r="C417" s="13" t="s">
        <v>1437</v>
      </c>
      <c r="D417" s="13" t="s">
        <v>896</v>
      </c>
      <c r="E417" s="15">
        <v>300000</v>
      </c>
      <c r="F417" s="15">
        <v>300000</v>
      </c>
      <c r="G417" s="15">
        <v>300000</v>
      </c>
      <c r="H417" s="15">
        <v>300000</v>
      </c>
      <c r="I417" s="15">
        <v>300000</v>
      </c>
      <c r="J417" s="487" t="s">
        <v>341</v>
      </c>
      <c r="K417" s="481" t="s">
        <v>364</v>
      </c>
      <c r="L417" s="487" t="s">
        <v>291</v>
      </c>
    </row>
    <row r="418" spans="1:12" s="2" customFormat="1" ht="18.75">
      <c r="A418" s="151"/>
      <c r="B418" s="769"/>
      <c r="C418" s="17" t="s">
        <v>1438</v>
      </c>
      <c r="D418" s="27" t="s">
        <v>376</v>
      </c>
      <c r="E418" s="18"/>
      <c r="F418" s="18"/>
      <c r="G418" s="18"/>
      <c r="H418" s="18"/>
      <c r="I418" s="18"/>
      <c r="J418" s="721" t="s">
        <v>343</v>
      </c>
      <c r="K418" s="387" t="s">
        <v>365</v>
      </c>
      <c r="L418" s="722"/>
    </row>
    <row r="419" spans="1:12" s="2" customFormat="1" ht="18.75">
      <c r="A419" s="151"/>
      <c r="B419" s="769"/>
      <c r="C419" s="17" t="s">
        <v>799</v>
      </c>
      <c r="D419" s="27"/>
      <c r="E419" s="18"/>
      <c r="F419" s="18"/>
      <c r="G419" s="18"/>
      <c r="H419" s="18"/>
      <c r="I419" s="18"/>
      <c r="J419" s="489"/>
      <c r="K419" s="63"/>
      <c r="L419" s="489"/>
    </row>
    <row r="420" spans="1:12" s="2" customFormat="1" ht="18.75">
      <c r="A420" s="152"/>
      <c r="B420" s="770"/>
      <c r="C420" s="10"/>
      <c r="D420" s="10"/>
      <c r="E420" s="48"/>
      <c r="F420" s="48"/>
      <c r="G420" s="48"/>
      <c r="H420" s="48"/>
      <c r="I420" s="48"/>
      <c r="J420" s="608"/>
      <c r="K420" s="316"/>
      <c r="L420" s="493"/>
    </row>
    <row r="421" spans="1:12" s="100" customFormat="1" ht="18.75">
      <c r="A421" s="234">
        <v>69</v>
      </c>
      <c r="B421" s="111" t="s">
        <v>1511</v>
      </c>
      <c r="C421" s="111" t="s">
        <v>407</v>
      </c>
      <c r="D421" s="239" t="s">
        <v>408</v>
      </c>
      <c r="E421" s="235">
        <v>500000</v>
      </c>
      <c r="F421" s="235">
        <v>500000</v>
      </c>
      <c r="G421" s="235">
        <v>500000</v>
      </c>
      <c r="H421" s="235">
        <v>500000</v>
      </c>
      <c r="I421" s="235">
        <v>500000</v>
      </c>
      <c r="J421" s="391" t="s">
        <v>341</v>
      </c>
      <c r="K421" s="481" t="s">
        <v>364</v>
      </c>
      <c r="L421" s="482" t="s">
        <v>291</v>
      </c>
    </row>
    <row r="422" spans="1:12" ht="18.75">
      <c r="A422" s="250"/>
      <c r="B422" s="124" t="s">
        <v>1512</v>
      </c>
      <c r="C422" s="124" t="s">
        <v>1513</v>
      </c>
      <c r="D422" s="126" t="s">
        <v>896</v>
      </c>
      <c r="E422" s="124"/>
      <c r="F422" s="124"/>
      <c r="G422" s="124"/>
      <c r="H422" s="124"/>
      <c r="I422" s="124"/>
      <c r="J422" s="389" t="s">
        <v>343</v>
      </c>
      <c r="K422" s="389" t="s">
        <v>365</v>
      </c>
      <c r="L422" s="671"/>
    </row>
    <row r="423" spans="1:12" s="100" customFormat="1" ht="18.75">
      <c r="A423" s="234">
        <v>70</v>
      </c>
      <c r="B423" s="111" t="s">
        <v>1559</v>
      </c>
      <c r="C423" s="111" t="s">
        <v>1560</v>
      </c>
      <c r="D423" s="239" t="s">
        <v>615</v>
      </c>
      <c r="E423" s="237">
        <v>2000000</v>
      </c>
      <c r="F423" s="237">
        <v>2000000</v>
      </c>
      <c r="G423" s="237">
        <v>2000000</v>
      </c>
      <c r="H423" s="237">
        <v>2000000</v>
      </c>
      <c r="I423" s="237">
        <v>2000000</v>
      </c>
      <c r="J423" s="391" t="s">
        <v>341</v>
      </c>
      <c r="K423" s="481" t="s">
        <v>364</v>
      </c>
      <c r="L423" s="482" t="s">
        <v>291</v>
      </c>
    </row>
    <row r="424" spans="1:12" ht="18.75">
      <c r="A424" s="231"/>
      <c r="B424" s="116" t="s">
        <v>56</v>
      </c>
      <c r="C424" s="116" t="s">
        <v>786</v>
      </c>
      <c r="D424" s="115" t="s">
        <v>896</v>
      </c>
      <c r="E424" s="116"/>
      <c r="F424" s="116"/>
      <c r="G424" s="116"/>
      <c r="H424" s="114"/>
      <c r="I424" s="114"/>
      <c r="J424" s="387" t="s">
        <v>343</v>
      </c>
      <c r="K424" s="387" t="s">
        <v>365</v>
      </c>
      <c r="L424" s="623"/>
    </row>
    <row r="425" spans="1:12" ht="18.75">
      <c r="A425" s="240"/>
      <c r="B425" s="124"/>
      <c r="C425" s="124"/>
      <c r="D425" s="257"/>
      <c r="E425" s="130"/>
      <c r="F425" s="130"/>
      <c r="G425" s="130"/>
      <c r="H425" s="124"/>
      <c r="I425" s="124"/>
      <c r="J425" s="389"/>
      <c r="K425" s="389"/>
      <c r="L425" s="483"/>
    </row>
    <row r="426" spans="1:12" s="100" customFormat="1" ht="18.75">
      <c r="A426" s="234">
        <v>71</v>
      </c>
      <c r="B426" s="111" t="s">
        <v>424</v>
      </c>
      <c r="C426" s="111" t="s">
        <v>404</v>
      </c>
      <c r="D426" s="239" t="s">
        <v>415</v>
      </c>
      <c r="E426" s="237">
        <v>2000000</v>
      </c>
      <c r="F426" s="237">
        <v>2000000</v>
      </c>
      <c r="G426" s="237">
        <v>2000000</v>
      </c>
      <c r="H426" s="237">
        <v>2000000</v>
      </c>
      <c r="I426" s="237">
        <v>2000000</v>
      </c>
      <c r="J426" s="391" t="s">
        <v>341</v>
      </c>
      <c r="K426" s="481" t="s">
        <v>364</v>
      </c>
      <c r="L426" s="482" t="s">
        <v>291</v>
      </c>
    </row>
    <row r="427" spans="1:12" s="100" customFormat="1" ht="18.75">
      <c r="A427" s="231"/>
      <c r="B427" s="116" t="s">
        <v>427</v>
      </c>
      <c r="C427" s="116" t="s">
        <v>416</v>
      </c>
      <c r="D427" s="118" t="s">
        <v>258</v>
      </c>
      <c r="E427" s="114"/>
      <c r="F427" s="114"/>
      <c r="G427" s="114"/>
      <c r="H427" s="116"/>
      <c r="I427" s="116"/>
      <c r="J427" s="387" t="s">
        <v>343</v>
      </c>
      <c r="K427" s="387" t="s">
        <v>365</v>
      </c>
      <c r="L427" s="387"/>
    </row>
    <row r="428" spans="1:12" s="100" customFormat="1" ht="18.75">
      <c r="A428" s="250"/>
      <c r="B428" s="105"/>
      <c r="C428" s="124"/>
      <c r="D428" s="126"/>
      <c r="E428" s="124"/>
      <c r="F428" s="672"/>
      <c r="G428" s="672"/>
      <c r="H428" s="124"/>
      <c r="I428" s="124"/>
      <c r="J428" s="389"/>
      <c r="K428" s="389"/>
      <c r="L428" s="483"/>
    </row>
    <row r="429" spans="1:12" s="2" customFormat="1" ht="18.75">
      <c r="A429" s="331"/>
      <c r="B429" s="615"/>
      <c r="C429" s="20"/>
      <c r="D429" s="20"/>
      <c r="E429" s="19"/>
      <c r="F429" s="19"/>
      <c r="G429" s="19"/>
      <c r="H429" s="19"/>
      <c r="I429" s="19"/>
      <c r="J429" s="616"/>
      <c r="K429" s="63"/>
      <c r="L429" s="478"/>
    </row>
    <row r="430" spans="1:12" s="2" customFormat="1" ht="18.75">
      <c r="A430" s="331"/>
      <c r="B430" s="615"/>
      <c r="C430" s="20"/>
      <c r="D430" s="20"/>
      <c r="E430" s="19"/>
      <c r="F430" s="19"/>
      <c r="G430" s="19"/>
      <c r="H430" s="19"/>
      <c r="I430" s="19"/>
      <c r="J430" s="616"/>
      <c r="K430" s="63"/>
      <c r="L430" s="478"/>
    </row>
    <row r="431" spans="1:12" s="100" customFormat="1" ht="18.75">
      <c r="A431" s="241"/>
      <c r="D431" s="119"/>
      <c r="E431" s="121"/>
      <c r="F431" s="121"/>
      <c r="G431" s="121"/>
      <c r="H431" s="121"/>
      <c r="I431" s="121"/>
      <c r="J431" s="484"/>
      <c r="K431" s="388"/>
      <c r="L431" s="476"/>
    </row>
    <row r="432" spans="1:12" s="100" customFormat="1" ht="18.75">
      <c r="A432" s="241"/>
      <c r="D432" s="119"/>
      <c r="E432" s="121"/>
      <c r="F432" s="121"/>
      <c r="G432" s="121"/>
      <c r="H432" s="121"/>
      <c r="I432" s="121"/>
      <c r="J432" s="484"/>
      <c r="K432" s="388"/>
      <c r="L432" s="476"/>
    </row>
    <row r="433" spans="1:12" s="100" customFormat="1" ht="18.75">
      <c r="A433" s="752" t="s">
        <v>401</v>
      </c>
      <c r="B433" s="752"/>
      <c r="C433" s="752"/>
      <c r="D433" s="752"/>
      <c r="E433" s="752"/>
      <c r="F433" s="752"/>
      <c r="G433" s="752"/>
      <c r="H433" s="752"/>
      <c r="I433" s="752"/>
      <c r="J433" s="752"/>
      <c r="K433" s="752"/>
      <c r="L433" s="752"/>
    </row>
    <row r="434" spans="1:12" s="100" customFormat="1" ht="18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1:12" s="100" customFormat="1" ht="18.75">
      <c r="A435" s="117"/>
      <c r="B435" s="624">
        <f>E435</f>
        <v>16998000</v>
      </c>
      <c r="C435" s="117"/>
      <c r="D435" s="117"/>
      <c r="E435" s="624">
        <f>SUM(E13+E17+E21+E26+E39+E43+E47+E70+E75+E79+E85+E103+E107+E111+E115+E118+E132+E137+E145+E147+E151+E162+E167+E171+E175+E179+E181+E192+E197+E201+E205+E208+E211+E224+E227+E231+E235+E238+E253+E257+E261+E264+E268+E286+E289+E294+E298+E302+E315+E319+E323+E325+E348+E352+E356+E360+E365+E379+E382+E384+E388+E390+E393+E396+E398+E411+E414+E417+E421+E423+E426)</f>
        <v>16998000</v>
      </c>
      <c r="F435" s="624">
        <f>SUM(F13+F17+F21+F26+F39+F43+F47+F70+F75+F79+F85+F103+F107+F111+F115+F118+F132+F137+F145+F147+F151+F162+F167+F171+F175+F179+F181+F192+F197+F201+F205+F208+F211+F224+F227+F231+F235+F238+F253+F257+F261+F264+F268+F286+F289+F294+F298+F302+F315+F319+F323+F325+F348+F352+F356+F360+F365+F379+F382+F384+F388+F390+F393+F396+F398+F411+F414+F417+F421+F423+F426)</f>
        <v>24894000</v>
      </c>
      <c r="G435" s="624">
        <f>SUM(G13+G17+G21+G26+G39+G43+G47+G70+G75+G79+G85+G103+G107+G111+G115+G118+G132+G137+G145+G147+G151+G162+G167+G171+G175+G179+G181+G192+G197+G201+G205+G208+G211+G224+G227+G231+G235+G238+G253+G257+G261+G264+G268+G286+G289+G294+G298+G302+G315+G319+G323+G325+G348+G352+G356+G360+G365+G379+G382+G384+G388+G390+G393+G396+G398+G411+G414+G417+G421+G423+G426)</f>
        <v>28606000</v>
      </c>
      <c r="H435" s="624">
        <f>SUM(H13+H17+H21+H26+H39+H43+H47+H70+H75+H79+H85+H103+H107+H111+H115+H118+H132+H137+H145+H147+H151+H162+H167+H171+H175+H179+H181+H192+H197+H201+H205+H208+H211+H224+H227+H231+H235+H238+H253+H257+H261+H264+H268+H286+H289+H294+H298+H302+H315+H319+H323+H325+H348+H352+H356+H360+H365+H379+H382+H384+H388+H390+H393+H396+H398+H411+H414+H417+H421+H423+H426)</f>
        <v>28806000</v>
      </c>
      <c r="I435" s="624">
        <f>SUM(I13+I17+I21+I26+I39+I43+I47+I70+I75+I79+I85+I103+I107+I111+I115+I118+I132+I137+I145+I147+I151+I162+I167+I171+I175+I179+I181+I192+I197+I201+I205+I208+I211+I224+I227+I231+I235+I238+I253+I257+I261+I264+I268+I286+I289+I294+I298+I302+I315+I319+I323+I325+I348+I352+I356+I360+I365+I379+I382+I384+I388+I390+I393+I396+I398+I411+I414+I417+I421+I423+I426)</f>
        <v>26106000</v>
      </c>
      <c r="J435" s="117"/>
      <c r="K435" s="117"/>
      <c r="L435" s="117"/>
    </row>
    <row r="436" spans="1:12" s="100" customFormat="1" ht="18.75">
      <c r="A436" s="117"/>
      <c r="B436" s="624">
        <f>F435</f>
        <v>24894000</v>
      </c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1:12" s="100" customFormat="1" ht="18.75">
      <c r="A437" s="117"/>
      <c r="B437" s="624">
        <f>G435</f>
        <v>28606000</v>
      </c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1:12" s="100" customFormat="1" ht="18.75">
      <c r="A438" s="117"/>
      <c r="B438" s="624">
        <f>H435</f>
        <v>28806000</v>
      </c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1:12" s="100" customFormat="1" ht="18.75">
      <c r="A439" s="117"/>
      <c r="B439" s="624">
        <f>I435</f>
        <v>26106000</v>
      </c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1:12" s="100" customFormat="1" ht="18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1:12" s="100" customFormat="1" ht="18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1:12" s="100" customFormat="1" ht="18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1:12" s="100" customFormat="1" ht="18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1:12" s="100" customFormat="1" ht="18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1:12" s="100" customFormat="1" ht="18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1:12" s="100" customFormat="1" ht="18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1:12" s="100" customFormat="1" ht="18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60" spans="1:12" s="20" customFormat="1" ht="18.75">
      <c r="A460" s="241"/>
      <c r="B460" s="100"/>
      <c r="C460" s="100"/>
      <c r="D460" s="119"/>
      <c r="E460" s="121"/>
      <c r="F460" s="121"/>
      <c r="G460" s="121"/>
      <c r="H460" s="100"/>
      <c r="I460" s="100"/>
      <c r="J460" s="388"/>
      <c r="K460" s="388"/>
      <c r="L460" s="476"/>
    </row>
    <row r="461" spans="1:12" s="100" customFormat="1" ht="18.75">
      <c r="A461" s="241"/>
      <c r="D461" s="119"/>
      <c r="E461" s="121"/>
      <c r="F461" s="121"/>
      <c r="G461" s="121"/>
      <c r="J461" s="388"/>
      <c r="K461" s="388"/>
      <c r="L461" s="476"/>
    </row>
    <row r="462" spans="1:12" s="100" customFormat="1" ht="18.75">
      <c r="A462" s="241"/>
      <c r="D462" s="119"/>
      <c r="E462" s="121"/>
      <c r="F462" s="121"/>
      <c r="G462" s="121"/>
      <c r="J462" s="388"/>
      <c r="K462" s="388"/>
      <c r="L462" s="476"/>
    </row>
    <row r="463" spans="1:12" s="100" customFormat="1" ht="18.75">
      <c r="A463" s="241"/>
      <c r="D463" s="119"/>
      <c r="E463" s="121"/>
      <c r="F463" s="121"/>
      <c r="G463" s="121"/>
      <c r="J463" s="388"/>
      <c r="K463" s="388"/>
      <c r="L463" s="476"/>
    </row>
    <row r="464" spans="1:12" s="100" customFormat="1" ht="18.75">
      <c r="A464" s="441"/>
      <c r="B464" s="332"/>
      <c r="C464" s="332"/>
      <c r="D464" s="440"/>
      <c r="E464" s="442"/>
      <c r="F464" s="442"/>
      <c r="G464" s="442"/>
      <c r="H464" s="442"/>
      <c r="I464" s="442"/>
      <c r="J464" s="388"/>
      <c r="K464" s="602"/>
      <c r="L464" s="476"/>
    </row>
    <row r="465" spans="1:12" s="100" customFormat="1" ht="18.75">
      <c r="A465" s="94"/>
      <c r="B465" s="94"/>
      <c r="C465" s="94"/>
      <c r="D465" s="94"/>
      <c r="E465" s="94"/>
      <c r="F465" s="94"/>
      <c r="G465" s="94"/>
      <c r="H465" s="94"/>
      <c r="I465" s="94"/>
      <c r="J465" s="590"/>
      <c r="K465" s="590"/>
      <c r="L465" s="590"/>
    </row>
  </sheetData>
  <sheetProtection/>
  <mergeCells count="105">
    <mergeCell ref="L152:L154"/>
    <mergeCell ref="A10:A12"/>
    <mergeCell ref="A2:L2"/>
    <mergeCell ref="A3:L3"/>
    <mergeCell ref="A4:L4"/>
    <mergeCell ref="A5:L5"/>
    <mergeCell ref="A6:L6"/>
    <mergeCell ref="A9:L9"/>
    <mergeCell ref="B36:B38"/>
    <mergeCell ref="C36:C38"/>
    <mergeCell ref="B10:B12"/>
    <mergeCell ref="C10:C12"/>
    <mergeCell ref="E10:I10"/>
    <mergeCell ref="L10:L12"/>
    <mergeCell ref="A31:L31"/>
    <mergeCell ref="A35:L35"/>
    <mergeCell ref="B67:B69"/>
    <mergeCell ref="C67:C69"/>
    <mergeCell ref="E67:I67"/>
    <mergeCell ref="L67:L69"/>
    <mergeCell ref="E36:I36"/>
    <mergeCell ref="L36:L38"/>
    <mergeCell ref="A61:L61"/>
    <mergeCell ref="A36:A38"/>
    <mergeCell ref="A66:L66"/>
    <mergeCell ref="A67:A69"/>
    <mergeCell ref="A99:L99"/>
    <mergeCell ref="A100:A102"/>
    <mergeCell ref="B100:B102"/>
    <mergeCell ref="C100:C102"/>
    <mergeCell ref="E100:I100"/>
    <mergeCell ref="L100:L102"/>
    <mergeCell ref="A158:L158"/>
    <mergeCell ref="A159:A161"/>
    <mergeCell ref="B159:B161"/>
    <mergeCell ref="C159:C161"/>
    <mergeCell ref="A128:L128"/>
    <mergeCell ref="A129:A131"/>
    <mergeCell ref="B129:B131"/>
    <mergeCell ref="C129:C131"/>
    <mergeCell ref="E129:I129"/>
    <mergeCell ref="L129:L131"/>
    <mergeCell ref="A188:L188"/>
    <mergeCell ref="A216:L216"/>
    <mergeCell ref="A189:A191"/>
    <mergeCell ref="B189:B191"/>
    <mergeCell ref="C189:C191"/>
    <mergeCell ref="E189:I189"/>
    <mergeCell ref="L189:L191"/>
    <mergeCell ref="B417:B420"/>
    <mergeCell ref="A220:L220"/>
    <mergeCell ref="A245:L245"/>
    <mergeCell ref="A221:A223"/>
    <mergeCell ref="B221:B223"/>
    <mergeCell ref="C221:C223"/>
    <mergeCell ref="E221:I221"/>
    <mergeCell ref="L221:L223"/>
    <mergeCell ref="A402:L402"/>
    <mergeCell ref="A249:L249"/>
    <mergeCell ref="C312:C314"/>
    <mergeCell ref="A277:L277"/>
    <mergeCell ref="A282:L282"/>
    <mergeCell ref="A250:A252"/>
    <mergeCell ref="B250:B252"/>
    <mergeCell ref="C250:C252"/>
    <mergeCell ref="E250:I250"/>
    <mergeCell ref="L250:L252"/>
    <mergeCell ref="B312:B314"/>
    <mergeCell ref="E312:I312"/>
    <mergeCell ref="A338:L338"/>
    <mergeCell ref="A344:L344"/>
    <mergeCell ref="A283:A285"/>
    <mergeCell ref="B283:B285"/>
    <mergeCell ref="C283:C285"/>
    <mergeCell ref="E283:I283"/>
    <mergeCell ref="L283:L285"/>
    <mergeCell ref="A311:L311"/>
    <mergeCell ref="A307:L307"/>
    <mergeCell ref="A312:A314"/>
    <mergeCell ref="A370:L370"/>
    <mergeCell ref="L376:L378"/>
    <mergeCell ref="A375:L375"/>
    <mergeCell ref="A345:A347"/>
    <mergeCell ref="B345:B347"/>
    <mergeCell ref="C345:C347"/>
    <mergeCell ref="E345:I345"/>
    <mergeCell ref="L345:L347"/>
    <mergeCell ref="B408:B410"/>
    <mergeCell ref="C408:C410"/>
    <mergeCell ref="E408:I408"/>
    <mergeCell ref="L408:L410"/>
    <mergeCell ref="A376:A378"/>
    <mergeCell ref="B376:B378"/>
    <mergeCell ref="C376:C378"/>
    <mergeCell ref="E376:I376"/>
    <mergeCell ref="A433:L433"/>
    <mergeCell ref="A407:L407"/>
    <mergeCell ref="A408:A410"/>
    <mergeCell ref="A92:L92"/>
    <mergeCell ref="A124:L124"/>
    <mergeCell ref="A155:L155"/>
    <mergeCell ref="E159:I159"/>
    <mergeCell ref="L159:L161"/>
    <mergeCell ref="A185:L185"/>
    <mergeCell ref="L312:L314"/>
  </mergeCells>
  <printOptions/>
  <pageMargins left="0" right="0" top="0.3937007874015748" bottom="0" header="0.31496062992125984" footer="0.31496062992125984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SheetLayoutView="100" zoomScalePageLayoutView="0" workbookViewId="0" topLeftCell="A103">
      <selection activeCell="D120" sqref="D120:D122"/>
    </sheetView>
  </sheetViews>
  <sheetFormatPr defaultColWidth="9.140625" defaultRowHeight="15"/>
  <cols>
    <col min="1" max="1" width="4.00390625" style="2" customWidth="1"/>
    <col min="2" max="2" width="23.140625" style="2" customWidth="1"/>
    <col min="3" max="3" width="16.8515625" style="2" customWidth="1"/>
    <col min="4" max="4" width="16.421875" style="2" customWidth="1"/>
    <col min="5" max="5" width="9.7109375" style="2" customWidth="1"/>
    <col min="6" max="6" width="9.421875" style="2" customWidth="1"/>
    <col min="7" max="7" width="9.8515625" style="2" customWidth="1"/>
    <col min="8" max="8" width="9.28125" style="2" customWidth="1"/>
    <col min="9" max="9" width="9.421875" style="2" customWidth="1"/>
    <col min="10" max="10" width="6.140625" style="470" customWidth="1"/>
    <col min="11" max="11" width="13.140625" style="470" customWidth="1"/>
    <col min="12" max="12" width="6.7109375" style="470" customWidth="1"/>
    <col min="13" max="16384" width="9.00390625" style="2" customWidth="1"/>
  </cols>
  <sheetData>
    <row r="1" spans="11:12" ht="18.75">
      <c r="K1" s="485" t="s">
        <v>689</v>
      </c>
      <c r="L1" s="519"/>
    </row>
    <row r="2" spans="1:12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ht="18.75">
      <c r="A3" s="788" t="s">
        <v>1143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9" t="s">
        <v>1580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ht="18.75">
      <c r="A6" s="789" t="s">
        <v>677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ht="18.75">
      <c r="A7" s="1" t="s">
        <v>752</v>
      </c>
      <c r="L7" s="480"/>
    </row>
    <row r="8" ht="18.75">
      <c r="A8" s="66" t="s">
        <v>1555</v>
      </c>
    </row>
    <row r="9" spans="1:12" ht="18.75">
      <c r="A9" s="779" t="s">
        <v>0</v>
      </c>
      <c r="B9" s="779" t="s">
        <v>1</v>
      </c>
      <c r="C9" s="779" t="s">
        <v>2</v>
      </c>
      <c r="D9" s="67" t="s">
        <v>3</v>
      </c>
      <c r="E9" s="790" t="s">
        <v>329</v>
      </c>
      <c r="F9" s="791"/>
      <c r="G9" s="791"/>
      <c r="H9" s="791"/>
      <c r="I9" s="792"/>
      <c r="J9" s="468" t="s">
        <v>224</v>
      </c>
      <c r="K9" s="469" t="s">
        <v>5</v>
      </c>
      <c r="L9" s="785" t="s">
        <v>473</v>
      </c>
    </row>
    <row r="10" spans="1:12" ht="18.75">
      <c r="A10" s="780"/>
      <c r="B10" s="780"/>
      <c r="C10" s="780"/>
      <c r="D10" s="69" t="s">
        <v>6</v>
      </c>
      <c r="E10" s="545">
        <v>2561</v>
      </c>
      <c r="F10" s="67">
        <v>2562</v>
      </c>
      <c r="G10" s="546">
        <v>2563</v>
      </c>
      <c r="H10" s="546">
        <v>2564</v>
      </c>
      <c r="I10" s="546">
        <v>2565</v>
      </c>
      <c r="J10" s="471" t="s">
        <v>338</v>
      </c>
      <c r="K10" s="472" t="s">
        <v>7</v>
      </c>
      <c r="L10" s="786"/>
    </row>
    <row r="11" spans="1:12" ht="18.75">
      <c r="A11" s="781"/>
      <c r="B11" s="781"/>
      <c r="C11" s="781"/>
      <c r="D11" s="73"/>
      <c r="E11" s="74" t="s">
        <v>8</v>
      </c>
      <c r="F11" s="75" t="s">
        <v>8</v>
      </c>
      <c r="G11" s="76" t="s">
        <v>8</v>
      </c>
      <c r="H11" s="76" t="s">
        <v>8</v>
      </c>
      <c r="I11" s="76" t="s">
        <v>8</v>
      </c>
      <c r="J11" s="473"/>
      <c r="K11" s="474"/>
      <c r="L11" s="787"/>
    </row>
    <row r="12" spans="1:12" ht="18.75">
      <c r="A12" s="520">
        <v>1</v>
      </c>
      <c r="B12" s="2" t="s">
        <v>629</v>
      </c>
      <c r="C12" s="13" t="s">
        <v>383</v>
      </c>
      <c r="D12" s="521" t="s">
        <v>1591</v>
      </c>
      <c r="E12" s="18"/>
      <c r="F12" s="522"/>
      <c r="G12" s="15">
        <v>200000</v>
      </c>
      <c r="H12" s="18">
        <v>200000</v>
      </c>
      <c r="I12" s="18">
        <v>200000</v>
      </c>
      <c r="J12" s="491" t="s">
        <v>341</v>
      </c>
      <c r="K12" s="470" t="s">
        <v>385</v>
      </c>
      <c r="L12" s="489" t="s">
        <v>291</v>
      </c>
    </row>
    <row r="13" spans="1:12" ht="18.75">
      <c r="A13" s="523"/>
      <c r="B13" s="2" t="s">
        <v>630</v>
      </c>
      <c r="C13" s="17" t="s">
        <v>333</v>
      </c>
      <c r="D13" s="547" t="s">
        <v>730</v>
      </c>
      <c r="E13" s="17"/>
      <c r="G13" s="17"/>
      <c r="H13" s="17"/>
      <c r="I13" s="17"/>
      <c r="J13" s="488" t="s">
        <v>343</v>
      </c>
      <c r="K13" s="470" t="s">
        <v>387</v>
      </c>
      <c r="L13" s="488"/>
    </row>
    <row r="14" spans="1:12" ht="18.75">
      <c r="A14" s="523"/>
      <c r="C14" s="17"/>
      <c r="D14" s="547"/>
      <c r="E14" s="17"/>
      <c r="G14" s="17"/>
      <c r="H14" s="17"/>
      <c r="I14" s="17"/>
      <c r="J14" s="488"/>
      <c r="K14" s="470" t="s">
        <v>388</v>
      </c>
      <c r="L14" s="488"/>
    </row>
    <row r="15" spans="1:12" ht="18.75">
      <c r="A15" s="523"/>
      <c r="C15" s="17"/>
      <c r="D15" s="547"/>
      <c r="E15" s="17"/>
      <c r="F15" s="19"/>
      <c r="G15" s="18"/>
      <c r="H15" s="18"/>
      <c r="I15" s="18"/>
      <c r="J15" s="491"/>
      <c r="K15" s="470" t="s">
        <v>389</v>
      </c>
      <c r="L15" s="488"/>
    </row>
    <row r="16" spans="1:12" ht="18.75">
      <c r="A16" s="523"/>
      <c r="B16" s="73"/>
      <c r="C16" s="17"/>
      <c r="D16" s="29"/>
      <c r="E16" s="18"/>
      <c r="F16" s="20"/>
      <c r="G16" s="10"/>
      <c r="H16" s="17"/>
      <c r="I16" s="17"/>
      <c r="J16" s="488"/>
      <c r="K16" s="63" t="s">
        <v>390</v>
      </c>
      <c r="L16" s="489"/>
    </row>
    <row r="17" spans="1:12" ht="18.75">
      <c r="A17" s="520">
        <v>2</v>
      </c>
      <c r="B17" s="58" t="s">
        <v>629</v>
      </c>
      <c r="C17" s="13" t="s">
        <v>383</v>
      </c>
      <c r="D17" s="521" t="s">
        <v>384</v>
      </c>
      <c r="E17" s="15"/>
      <c r="F17" s="15"/>
      <c r="G17" s="15"/>
      <c r="H17" s="15">
        <v>200000</v>
      </c>
      <c r="I17" s="15">
        <v>200000</v>
      </c>
      <c r="J17" s="341" t="s">
        <v>341</v>
      </c>
      <c r="K17" s="495" t="s">
        <v>385</v>
      </c>
      <c r="L17" s="487" t="s">
        <v>291</v>
      </c>
    </row>
    <row r="18" spans="1:12" ht="18.75">
      <c r="A18" s="523"/>
      <c r="B18" s="20" t="s">
        <v>354</v>
      </c>
      <c r="C18" s="17" t="s">
        <v>395</v>
      </c>
      <c r="D18" s="547" t="s">
        <v>730</v>
      </c>
      <c r="E18" s="17"/>
      <c r="F18" s="20"/>
      <c r="G18" s="17"/>
      <c r="H18" s="17"/>
      <c r="I18" s="17"/>
      <c r="J18" s="488" t="s">
        <v>343</v>
      </c>
      <c r="K18" s="509" t="s">
        <v>387</v>
      </c>
      <c r="L18" s="488"/>
    </row>
    <row r="19" spans="1:12" ht="18.75">
      <c r="A19" s="523"/>
      <c r="C19" s="17"/>
      <c r="D19" s="331"/>
      <c r="E19" s="17"/>
      <c r="G19" s="17"/>
      <c r="H19" s="17"/>
      <c r="I19" s="17"/>
      <c r="J19" s="488"/>
      <c r="K19" s="509" t="s">
        <v>388</v>
      </c>
      <c r="L19" s="488"/>
    </row>
    <row r="20" spans="1:12" ht="18.75">
      <c r="A20" s="523"/>
      <c r="C20" s="17"/>
      <c r="D20" s="547"/>
      <c r="E20" s="17"/>
      <c r="G20" s="17"/>
      <c r="H20" s="17"/>
      <c r="I20" s="17"/>
      <c r="J20" s="488"/>
      <c r="K20" s="470" t="s">
        <v>389</v>
      </c>
      <c r="L20" s="488"/>
    </row>
    <row r="21" spans="1:12" ht="18.75">
      <c r="A21" s="523"/>
      <c r="B21" s="528"/>
      <c r="C21" s="17"/>
      <c r="D21" s="29"/>
      <c r="E21" s="18"/>
      <c r="F21" s="19"/>
      <c r="G21" s="18"/>
      <c r="H21" s="18"/>
      <c r="I21" s="18"/>
      <c r="J21" s="491"/>
      <c r="K21" s="63" t="s">
        <v>390</v>
      </c>
      <c r="L21" s="488"/>
    </row>
    <row r="22" spans="1:12" ht="18.75">
      <c r="A22" s="520">
        <v>3</v>
      </c>
      <c r="B22" s="58" t="s">
        <v>631</v>
      </c>
      <c r="C22" s="13" t="s">
        <v>391</v>
      </c>
      <c r="D22" s="526" t="s">
        <v>392</v>
      </c>
      <c r="E22" s="15"/>
      <c r="F22" s="60"/>
      <c r="G22" s="78"/>
      <c r="H22" s="15">
        <v>200000</v>
      </c>
      <c r="I22" s="15"/>
      <c r="J22" s="341" t="s">
        <v>341</v>
      </c>
      <c r="K22" s="495" t="s">
        <v>75</v>
      </c>
      <c r="L22" s="487" t="s">
        <v>291</v>
      </c>
    </row>
    <row r="23" spans="1:12" ht="18.75">
      <c r="A23" s="524"/>
      <c r="B23" s="2" t="s">
        <v>633</v>
      </c>
      <c r="C23" s="17" t="s">
        <v>393</v>
      </c>
      <c r="D23" s="7" t="s">
        <v>768</v>
      </c>
      <c r="E23" s="17"/>
      <c r="F23" s="19"/>
      <c r="G23" s="18"/>
      <c r="H23" s="18"/>
      <c r="I23" s="18"/>
      <c r="J23" s="488" t="s">
        <v>343</v>
      </c>
      <c r="K23" s="470" t="s">
        <v>389</v>
      </c>
      <c r="L23" s="488"/>
    </row>
    <row r="24" spans="1:12" ht="18.75">
      <c r="A24" s="524"/>
      <c r="B24" s="20" t="s">
        <v>354</v>
      </c>
      <c r="C24" s="17"/>
      <c r="D24" s="7" t="s">
        <v>394</v>
      </c>
      <c r="E24" s="17"/>
      <c r="F24" s="19"/>
      <c r="G24" s="18"/>
      <c r="H24" s="18"/>
      <c r="I24" s="18"/>
      <c r="J24" s="488"/>
      <c r="K24" s="63"/>
      <c r="L24" s="488"/>
    </row>
    <row r="25" spans="1:12" ht="18.75">
      <c r="A25" s="530"/>
      <c r="B25" s="73"/>
      <c r="C25" s="10"/>
      <c r="D25" s="152"/>
      <c r="E25" s="48"/>
      <c r="F25" s="12"/>
      <c r="G25" s="10"/>
      <c r="H25" s="10"/>
      <c r="I25" s="10"/>
      <c r="J25" s="490"/>
      <c r="K25" s="316"/>
      <c r="L25" s="493"/>
    </row>
    <row r="26" spans="1:12" ht="18.75">
      <c r="A26" s="775" t="s">
        <v>1475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</row>
    <row r="27" spans="1:12" ht="18.75">
      <c r="A27" s="242"/>
      <c r="B27" s="20"/>
      <c r="C27" s="20"/>
      <c r="D27" s="20"/>
      <c r="E27" s="20"/>
      <c r="F27" s="20"/>
      <c r="G27" s="20"/>
      <c r="H27" s="20"/>
      <c r="I27" s="20"/>
      <c r="J27" s="63"/>
      <c r="K27" s="63"/>
      <c r="L27" s="478"/>
    </row>
    <row r="28" spans="1:12" ht="18.75">
      <c r="A28" s="1" t="s">
        <v>752</v>
      </c>
      <c r="K28" s="485" t="s">
        <v>689</v>
      </c>
      <c r="L28" s="480"/>
    </row>
    <row r="29" ht="18.75">
      <c r="A29" s="66" t="s">
        <v>505</v>
      </c>
    </row>
    <row r="30" spans="1:12" ht="18.75">
      <c r="A30" s="776" t="s">
        <v>0</v>
      </c>
      <c r="B30" s="779" t="s">
        <v>1</v>
      </c>
      <c r="C30" s="779" t="s">
        <v>2</v>
      </c>
      <c r="D30" s="67" t="s">
        <v>3</v>
      </c>
      <c r="E30" s="782" t="s">
        <v>329</v>
      </c>
      <c r="F30" s="783"/>
      <c r="G30" s="783"/>
      <c r="H30" s="783"/>
      <c r="I30" s="784"/>
      <c r="J30" s="468" t="s">
        <v>224</v>
      </c>
      <c r="K30" s="469" t="s">
        <v>5</v>
      </c>
      <c r="L30" s="785" t="s">
        <v>473</v>
      </c>
    </row>
    <row r="31" spans="1:12" ht="18.75">
      <c r="A31" s="777"/>
      <c r="B31" s="780"/>
      <c r="C31" s="780"/>
      <c r="D31" s="69" t="s">
        <v>6</v>
      </c>
      <c r="E31" s="70">
        <v>2561</v>
      </c>
      <c r="F31" s="69">
        <v>2562</v>
      </c>
      <c r="G31" s="71">
        <v>2563</v>
      </c>
      <c r="H31" s="71">
        <v>2564</v>
      </c>
      <c r="I31" s="71">
        <v>2565</v>
      </c>
      <c r="J31" s="471" t="s">
        <v>338</v>
      </c>
      <c r="K31" s="472" t="s">
        <v>7</v>
      </c>
      <c r="L31" s="786"/>
    </row>
    <row r="32" spans="1:12" ht="18.75">
      <c r="A32" s="778"/>
      <c r="B32" s="781"/>
      <c r="C32" s="781"/>
      <c r="D32" s="73"/>
      <c r="E32" s="74" t="s">
        <v>8</v>
      </c>
      <c r="F32" s="75" t="s">
        <v>8</v>
      </c>
      <c r="G32" s="76" t="s">
        <v>8</v>
      </c>
      <c r="H32" s="76" t="s">
        <v>8</v>
      </c>
      <c r="I32" s="76" t="s">
        <v>8</v>
      </c>
      <c r="J32" s="473"/>
      <c r="K32" s="474"/>
      <c r="L32" s="787"/>
    </row>
    <row r="33" spans="1:12" ht="18.75">
      <c r="A33" s="520">
        <v>4</v>
      </c>
      <c r="B33" s="58" t="s">
        <v>629</v>
      </c>
      <c r="C33" s="13" t="s">
        <v>383</v>
      </c>
      <c r="D33" s="521" t="s">
        <v>1591</v>
      </c>
      <c r="E33" s="15"/>
      <c r="F33" s="273"/>
      <c r="G33" s="15"/>
      <c r="H33" s="15">
        <v>200000</v>
      </c>
      <c r="I33" s="15">
        <v>200000</v>
      </c>
      <c r="J33" s="341" t="s">
        <v>341</v>
      </c>
      <c r="K33" s="495" t="s">
        <v>385</v>
      </c>
      <c r="L33" s="487" t="s">
        <v>291</v>
      </c>
    </row>
    <row r="34" spans="1:12" ht="18.75">
      <c r="A34" s="524"/>
      <c r="B34" s="20" t="s">
        <v>356</v>
      </c>
      <c r="C34" s="17" t="s">
        <v>393</v>
      </c>
      <c r="D34" s="331" t="s">
        <v>767</v>
      </c>
      <c r="E34" s="18"/>
      <c r="F34" s="19"/>
      <c r="G34" s="18"/>
      <c r="H34" s="18"/>
      <c r="I34" s="18"/>
      <c r="J34" s="491"/>
      <c r="K34" s="63"/>
      <c r="L34" s="489"/>
    </row>
    <row r="35" spans="1:12" ht="18.75">
      <c r="A35" s="523"/>
      <c r="B35" s="73"/>
      <c r="C35" s="17"/>
      <c r="D35" s="331"/>
      <c r="E35" s="17"/>
      <c r="F35" s="20"/>
      <c r="G35" s="17"/>
      <c r="H35" s="17"/>
      <c r="I35" s="17"/>
      <c r="J35" s="488" t="s">
        <v>343</v>
      </c>
      <c r="K35" s="509" t="s">
        <v>387</v>
      </c>
      <c r="L35" s="488"/>
    </row>
    <row r="36" spans="1:12" ht="18.75">
      <c r="A36" s="520">
        <v>5</v>
      </c>
      <c r="B36" s="58" t="s">
        <v>631</v>
      </c>
      <c r="C36" s="13" t="s">
        <v>391</v>
      </c>
      <c r="D36" s="526" t="s">
        <v>392</v>
      </c>
      <c r="E36" s="15"/>
      <c r="F36" s="60">
        <v>200000</v>
      </c>
      <c r="G36" s="78">
        <v>200000</v>
      </c>
      <c r="H36" s="15"/>
      <c r="I36" s="15"/>
      <c r="J36" s="341" t="s">
        <v>341</v>
      </c>
      <c r="K36" s="495" t="s">
        <v>75</v>
      </c>
      <c r="L36" s="487" t="s">
        <v>291</v>
      </c>
    </row>
    <row r="37" spans="1:12" ht="18.75">
      <c r="A37" s="524"/>
      <c r="B37" s="20" t="s">
        <v>632</v>
      </c>
      <c r="C37" s="17" t="s">
        <v>393</v>
      </c>
      <c r="D37" s="7" t="s">
        <v>768</v>
      </c>
      <c r="E37" s="17"/>
      <c r="F37" s="19"/>
      <c r="G37" s="18"/>
      <c r="H37" s="18"/>
      <c r="I37" s="18"/>
      <c r="J37" s="488" t="s">
        <v>343</v>
      </c>
      <c r="K37" s="509" t="s">
        <v>389</v>
      </c>
      <c r="L37" s="488"/>
    </row>
    <row r="38" spans="1:12" ht="18.75">
      <c r="A38" s="524"/>
      <c r="B38" s="20" t="s">
        <v>634</v>
      </c>
      <c r="C38" s="17"/>
      <c r="D38" s="7" t="s">
        <v>394</v>
      </c>
      <c r="E38" s="17"/>
      <c r="F38" s="19"/>
      <c r="G38" s="18"/>
      <c r="H38" s="18"/>
      <c r="I38" s="18"/>
      <c r="J38" s="488"/>
      <c r="K38" s="509"/>
      <c r="L38" s="488"/>
    </row>
    <row r="39" spans="1:12" ht="18.75">
      <c r="A39" s="524"/>
      <c r="B39" s="73"/>
      <c r="C39" s="17"/>
      <c r="D39" s="151"/>
      <c r="E39" s="18"/>
      <c r="F39" s="20"/>
      <c r="G39" s="17"/>
      <c r="H39" s="17"/>
      <c r="I39" s="17"/>
      <c r="J39" s="488"/>
      <c r="K39" s="509"/>
      <c r="L39" s="489"/>
    </row>
    <row r="40" spans="1:12" ht="18.75">
      <c r="A40" s="520">
        <v>6</v>
      </c>
      <c r="B40" s="58" t="s">
        <v>635</v>
      </c>
      <c r="C40" s="13" t="s">
        <v>383</v>
      </c>
      <c r="D40" s="521" t="s">
        <v>1591</v>
      </c>
      <c r="E40" s="15"/>
      <c r="F40" s="273"/>
      <c r="G40" s="15"/>
      <c r="H40" s="15">
        <v>200000</v>
      </c>
      <c r="I40" s="15">
        <v>200000</v>
      </c>
      <c r="J40" s="341" t="s">
        <v>341</v>
      </c>
      <c r="K40" s="495" t="s">
        <v>385</v>
      </c>
      <c r="L40" s="487" t="s">
        <v>291</v>
      </c>
    </row>
    <row r="41" spans="1:12" ht="18.75">
      <c r="A41" s="523"/>
      <c r="B41" s="20" t="s">
        <v>636</v>
      </c>
      <c r="C41" s="17" t="s">
        <v>396</v>
      </c>
      <c r="D41" s="331" t="s">
        <v>731</v>
      </c>
      <c r="E41" s="17"/>
      <c r="F41" s="20"/>
      <c r="G41" s="17"/>
      <c r="H41" s="17"/>
      <c r="I41" s="17"/>
      <c r="J41" s="488" t="s">
        <v>343</v>
      </c>
      <c r="K41" s="509" t="s">
        <v>387</v>
      </c>
      <c r="L41" s="488"/>
    </row>
    <row r="42" spans="1:12" ht="18.75">
      <c r="A42" s="523"/>
      <c r="B42" s="20"/>
      <c r="C42" s="17"/>
      <c r="D42" s="331"/>
      <c r="E42" s="17"/>
      <c r="F42" s="20"/>
      <c r="G42" s="17"/>
      <c r="H42" s="17"/>
      <c r="I42" s="17"/>
      <c r="J42" s="488"/>
      <c r="K42" s="509" t="s">
        <v>388</v>
      </c>
      <c r="L42" s="488"/>
    </row>
    <row r="43" spans="1:12" ht="18.75">
      <c r="A43" s="527"/>
      <c r="B43" s="73"/>
      <c r="C43" s="10"/>
      <c r="D43" s="24"/>
      <c r="E43" s="10"/>
      <c r="F43" s="12"/>
      <c r="G43" s="10"/>
      <c r="H43" s="10"/>
      <c r="I43" s="10"/>
      <c r="J43" s="490"/>
      <c r="K43" s="510" t="s">
        <v>389</v>
      </c>
      <c r="L43" s="488"/>
    </row>
    <row r="44" spans="1:12" ht="18.75">
      <c r="A44" s="524">
        <v>7</v>
      </c>
      <c r="B44" s="2" t="s">
        <v>629</v>
      </c>
      <c r="C44" s="17" t="s">
        <v>383</v>
      </c>
      <c r="D44" s="521" t="s">
        <v>1591</v>
      </c>
      <c r="E44" s="18"/>
      <c r="F44" s="522"/>
      <c r="G44" s="15">
        <v>200000</v>
      </c>
      <c r="H44" s="18">
        <v>200000</v>
      </c>
      <c r="I44" s="18">
        <v>200000</v>
      </c>
      <c r="J44" s="491" t="s">
        <v>341</v>
      </c>
      <c r="K44" s="63" t="s">
        <v>385</v>
      </c>
      <c r="L44" s="487" t="s">
        <v>291</v>
      </c>
    </row>
    <row r="45" spans="1:12" ht="18.75">
      <c r="A45" s="523"/>
      <c r="B45" s="2" t="s">
        <v>358</v>
      </c>
      <c r="C45" s="17" t="s">
        <v>398</v>
      </c>
      <c r="D45" s="331" t="s">
        <v>731</v>
      </c>
      <c r="E45" s="17"/>
      <c r="F45" s="20"/>
      <c r="G45" s="17"/>
      <c r="H45" s="17"/>
      <c r="I45" s="17"/>
      <c r="J45" s="488" t="s">
        <v>343</v>
      </c>
      <c r="K45" s="509" t="s">
        <v>387</v>
      </c>
      <c r="L45" s="488"/>
    </row>
    <row r="46" spans="1:12" ht="18.75">
      <c r="A46" s="523"/>
      <c r="C46" s="17"/>
      <c r="D46" s="331"/>
      <c r="E46" s="17"/>
      <c r="G46" s="17"/>
      <c r="H46" s="17"/>
      <c r="I46" s="17"/>
      <c r="J46" s="488"/>
      <c r="K46" s="509" t="s">
        <v>388</v>
      </c>
      <c r="L46" s="488"/>
    </row>
    <row r="47" spans="1:12" ht="18.75">
      <c r="A47" s="527"/>
      <c r="B47" s="73"/>
      <c r="C47" s="10"/>
      <c r="D47" s="24"/>
      <c r="E47" s="10"/>
      <c r="F47" s="12"/>
      <c r="G47" s="10"/>
      <c r="H47" s="10"/>
      <c r="I47" s="10"/>
      <c r="J47" s="490"/>
      <c r="K47" s="316" t="s">
        <v>389</v>
      </c>
      <c r="L47" s="490"/>
    </row>
    <row r="48" spans="1:12" ht="18.75">
      <c r="A48" s="520">
        <v>8</v>
      </c>
      <c r="B48" s="58" t="s">
        <v>631</v>
      </c>
      <c r="C48" s="13" t="s">
        <v>391</v>
      </c>
      <c r="D48" s="526" t="s">
        <v>392</v>
      </c>
      <c r="E48" s="15"/>
      <c r="F48" s="60"/>
      <c r="G48" s="78">
        <v>200000</v>
      </c>
      <c r="H48" s="15">
        <v>200000</v>
      </c>
      <c r="I48" s="15"/>
      <c r="J48" s="341" t="s">
        <v>341</v>
      </c>
      <c r="K48" s="495" t="s">
        <v>75</v>
      </c>
      <c r="L48" s="487" t="s">
        <v>291</v>
      </c>
    </row>
    <row r="49" spans="1:12" ht="18.75">
      <c r="A49" s="524"/>
      <c r="B49" s="20" t="s">
        <v>633</v>
      </c>
      <c r="C49" s="17" t="s">
        <v>393</v>
      </c>
      <c r="D49" s="7" t="s">
        <v>768</v>
      </c>
      <c r="E49" s="17"/>
      <c r="F49" s="19"/>
      <c r="G49" s="18"/>
      <c r="H49" s="18"/>
      <c r="I49" s="18"/>
      <c r="J49" s="488" t="s">
        <v>343</v>
      </c>
      <c r="K49" s="63" t="s">
        <v>389</v>
      </c>
      <c r="L49" s="488"/>
    </row>
    <row r="50" spans="1:12" ht="18.75">
      <c r="A50" s="524"/>
      <c r="B50" s="20" t="s">
        <v>637</v>
      </c>
      <c r="C50" s="17"/>
      <c r="D50" s="7" t="s">
        <v>394</v>
      </c>
      <c r="E50" s="17"/>
      <c r="F50" s="19"/>
      <c r="G50" s="18"/>
      <c r="H50" s="18"/>
      <c r="I50" s="18"/>
      <c r="J50" s="488"/>
      <c r="K50" s="63"/>
      <c r="L50" s="488"/>
    </row>
    <row r="51" spans="1:12" ht="18.75">
      <c r="A51" s="530"/>
      <c r="B51" s="73"/>
      <c r="C51" s="10"/>
      <c r="D51" s="152"/>
      <c r="E51" s="48"/>
      <c r="F51" s="12"/>
      <c r="G51" s="10"/>
      <c r="H51" s="10"/>
      <c r="I51" s="10"/>
      <c r="J51" s="490"/>
      <c r="K51" s="316"/>
      <c r="L51" s="493"/>
    </row>
    <row r="52" spans="1:12" ht="18.75">
      <c r="A52" s="775" t="s">
        <v>414</v>
      </c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</row>
    <row r="54" spans="1:12" ht="18.75">
      <c r="A54" s="1" t="s">
        <v>752</v>
      </c>
      <c r="K54" s="485" t="s">
        <v>689</v>
      </c>
      <c r="L54" s="480"/>
    </row>
    <row r="55" ht="18.75">
      <c r="A55" s="66" t="s">
        <v>505</v>
      </c>
    </row>
    <row r="56" spans="1:12" ht="18.75">
      <c r="A56" s="776" t="s">
        <v>0</v>
      </c>
      <c r="B56" s="779" t="s">
        <v>1</v>
      </c>
      <c r="C56" s="779" t="s">
        <v>2</v>
      </c>
      <c r="D56" s="67" t="s">
        <v>3</v>
      </c>
      <c r="E56" s="782" t="s">
        <v>329</v>
      </c>
      <c r="F56" s="783"/>
      <c r="G56" s="783"/>
      <c r="H56" s="783"/>
      <c r="I56" s="784"/>
      <c r="J56" s="468" t="s">
        <v>224</v>
      </c>
      <c r="K56" s="469" t="s">
        <v>5</v>
      </c>
      <c r="L56" s="785" t="s">
        <v>473</v>
      </c>
    </row>
    <row r="57" spans="1:12" ht="18.75">
      <c r="A57" s="777"/>
      <c r="B57" s="780"/>
      <c r="C57" s="780"/>
      <c r="D57" s="69" t="s">
        <v>6</v>
      </c>
      <c r="E57" s="70">
        <v>2561</v>
      </c>
      <c r="F57" s="69">
        <v>2562</v>
      </c>
      <c r="G57" s="71">
        <v>2563</v>
      </c>
      <c r="H57" s="71">
        <v>2564</v>
      </c>
      <c r="I57" s="71">
        <v>2565</v>
      </c>
      <c r="J57" s="471" t="s">
        <v>338</v>
      </c>
      <c r="K57" s="472" t="s">
        <v>7</v>
      </c>
      <c r="L57" s="786"/>
    </row>
    <row r="58" spans="1:12" ht="18.75">
      <c r="A58" s="778"/>
      <c r="B58" s="781"/>
      <c r="C58" s="781"/>
      <c r="D58" s="73"/>
      <c r="E58" s="74" t="s">
        <v>8</v>
      </c>
      <c r="F58" s="75" t="s">
        <v>8</v>
      </c>
      <c r="G58" s="76" t="s">
        <v>8</v>
      </c>
      <c r="H58" s="76" t="s">
        <v>8</v>
      </c>
      <c r="I58" s="76" t="s">
        <v>8</v>
      </c>
      <c r="J58" s="473"/>
      <c r="K58" s="474"/>
      <c r="L58" s="787"/>
    </row>
    <row r="59" spans="1:12" ht="18.75">
      <c r="A59" s="520">
        <v>9</v>
      </c>
      <c r="B59" s="58" t="s">
        <v>629</v>
      </c>
      <c r="C59" s="13" t="s">
        <v>383</v>
      </c>
      <c r="D59" s="521" t="s">
        <v>1591</v>
      </c>
      <c r="E59" s="15"/>
      <c r="F59" s="15"/>
      <c r="G59" s="15"/>
      <c r="H59" s="15">
        <v>200000</v>
      </c>
      <c r="I59" s="15"/>
      <c r="J59" s="341" t="s">
        <v>341</v>
      </c>
      <c r="K59" s="495" t="s">
        <v>385</v>
      </c>
      <c r="L59" s="487" t="s">
        <v>291</v>
      </c>
    </row>
    <row r="60" spans="1:12" ht="18.75">
      <c r="A60" s="523"/>
      <c r="B60" s="20" t="s">
        <v>435</v>
      </c>
      <c r="C60" s="17"/>
      <c r="D60" s="331" t="s">
        <v>732</v>
      </c>
      <c r="E60" s="17"/>
      <c r="F60" s="20"/>
      <c r="G60" s="17"/>
      <c r="H60" s="17"/>
      <c r="I60" s="17"/>
      <c r="J60" s="488" t="s">
        <v>343</v>
      </c>
      <c r="K60" s="509" t="s">
        <v>387</v>
      </c>
      <c r="L60" s="488"/>
    </row>
    <row r="61" spans="1:12" ht="18.75">
      <c r="A61" s="523"/>
      <c r="C61" s="17"/>
      <c r="D61" s="331"/>
      <c r="E61" s="17"/>
      <c r="G61" s="17"/>
      <c r="H61" s="17"/>
      <c r="I61" s="17"/>
      <c r="J61" s="488"/>
      <c r="K61" s="509" t="s">
        <v>388</v>
      </c>
      <c r="L61" s="488"/>
    </row>
    <row r="62" spans="1:12" ht="18.75">
      <c r="A62" s="523"/>
      <c r="B62" s="528"/>
      <c r="C62" s="17"/>
      <c r="D62" s="547"/>
      <c r="E62" s="17"/>
      <c r="G62" s="17"/>
      <c r="H62" s="17"/>
      <c r="I62" s="17"/>
      <c r="J62" s="488"/>
      <c r="K62" s="470" t="s">
        <v>389</v>
      </c>
      <c r="L62" s="488"/>
    </row>
    <row r="63" spans="1:12" ht="18" customHeight="1">
      <c r="A63" s="520">
        <v>10</v>
      </c>
      <c r="B63" s="58" t="s">
        <v>631</v>
      </c>
      <c r="C63" s="13" t="s">
        <v>391</v>
      </c>
      <c r="D63" s="526" t="s">
        <v>392</v>
      </c>
      <c r="E63" s="15"/>
      <c r="F63" s="60"/>
      <c r="G63" s="78"/>
      <c r="H63" s="15">
        <v>200000</v>
      </c>
      <c r="I63" s="15"/>
      <c r="J63" s="341" t="s">
        <v>341</v>
      </c>
      <c r="K63" s="495" t="s">
        <v>75</v>
      </c>
      <c r="L63" s="487" t="s">
        <v>291</v>
      </c>
    </row>
    <row r="64" spans="1:12" ht="18.75">
      <c r="A64" s="524"/>
      <c r="B64" s="20" t="s">
        <v>633</v>
      </c>
      <c r="C64" s="17" t="s">
        <v>393</v>
      </c>
      <c r="D64" s="7" t="s">
        <v>768</v>
      </c>
      <c r="E64" s="17"/>
      <c r="F64" s="20"/>
      <c r="G64" s="17"/>
      <c r="H64" s="17"/>
      <c r="I64" s="17"/>
      <c r="J64" s="488" t="s">
        <v>343</v>
      </c>
      <c r="K64" s="509" t="s">
        <v>389</v>
      </c>
      <c r="L64" s="488"/>
    </row>
    <row r="65" spans="1:12" ht="18.75">
      <c r="A65" s="524"/>
      <c r="B65" s="17" t="s">
        <v>625</v>
      </c>
      <c r="C65" s="27"/>
      <c r="D65" s="7" t="s">
        <v>394</v>
      </c>
      <c r="E65" s="17"/>
      <c r="F65" s="20"/>
      <c r="G65" s="17"/>
      <c r="H65" s="17"/>
      <c r="I65" s="17"/>
      <c r="J65" s="488"/>
      <c r="K65" s="63"/>
      <c r="L65" s="488"/>
    </row>
    <row r="66" spans="1:12" ht="18.75">
      <c r="A66" s="527"/>
      <c r="B66" s="73"/>
      <c r="C66" s="10"/>
      <c r="D66" s="152"/>
      <c r="E66" s="48"/>
      <c r="F66" s="47"/>
      <c r="G66" s="48"/>
      <c r="H66" s="48"/>
      <c r="I66" s="48"/>
      <c r="J66" s="492"/>
      <c r="K66" s="316"/>
      <c r="L66" s="490"/>
    </row>
    <row r="67" spans="1:12" ht="18.75">
      <c r="A67" s="520">
        <v>11</v>
      </c>
      <c r="B67" s="58" t="s">
        <v>629</v>
      </c>
      <c r="C67" s="13" t="s">
        <v>383</v>
      </c>
      <c r="D67" s="521" t="s">
        <v>1591</v>
      </c>
      <c r="E67" s="15"/>
      <c r="F67" s="15"/>
      <c r="G67" s="15"/>
      <c r="H67" s="15">
        <v>200000</v>
      </c>
      <c r="I67" s="15"/>
      <c r="J67" s="341" t="s">
        <v>341</v>
      </c>
      <c r="K67" s="495" t="s">
        <v>385</v>
      </c>
      <c r="L67" s="487" t="s">
        <v>291</v>
      </c>
    </row>
    <row r="68" spans="1:12" ht="18.75">
      <c r="A68" s="523"/>
      <c r="B68" s="20" t="s">
        <v>638</v>
      </c>
      <c r="C68" s="17"/>
      <c r="D68" s="331" t="s">
        <v>731</v>
      </c>
      <c r="E68" s="17"/>
      <c r="F68" s="20"/>
      <c r="G68" s="17"/>
      <c r="H68" s="17"/>
      <c r="I68" s="17"/>
      <c r="J68" s="488" t="s">
        <v>343</v>
      </c>
      <c r="K68" s="509" t="s">
        <v>387</v>
      </c>
      <c r="L68" s="488"/>
    </row>
    <row r="69" spans="1:12" ht="18.75">
      <c r="A69" s="523"/>
      <c r="B69" s="20"/>
      <c r="C69" s="17"/>
      <c r="D69" s="331"/>
      <c r="E69" s="17"/>
      <c r="F69" s="20"/>
      <c r="G69" s="17"/>
      <c r="H69" s="17"/>
      <c r="I69" s="17"/>
      <c r="J69" s="488"/>
      <c r="K69" s="509" t="s">
        <v>388</v>
      </c>
      <c r="L69" s="488"/>
    </row>
    <row r="70" spans="1:12" ht="18.75">
      <c r="A70" s="523"/>
      <c r="C70" s="17"/>
      <c r="D70" s="547"/>
      <c r="E70" s="17"/>
      <c r="G70" s="17"/>
      <c r="H70" s="17"/>
      <c r="I70" s="17"/>
      <c r="J70" s="488"/>
      <c r="K70" s="470" t="s">
        <v>389</v>
      </c>
      <c r="L70" s="488"/>
    </row>
    <row r="71" spans="1:12" ht="18.75">
      <c r="A71" s="530"/>
      <c r="B71" s="73"/>
      <c r="C71" s="10"/>
      <c r="D71" s="46"/>
      <c r="E71" s="48"/>
      <c r="F71" s="47"/>
      <c r="G71" s="48"/>
      <c r="H71" s="48"/>
      <c r="I71" s="48"/>
      <c r="J71" s="492"/>
      <c r="K71" s="316" t="s">
        <v>390</v>
      </c>
      <c r="L71" s="490"/>
    </row>
    <row r="72" spans="1:12" ht="18.75">
      <c r="A72" s="524">
        <v>12</v>
      </c>
      <c r="B72" s="2" t="s">
        <v>629</v>
      </c>
      <c r="C72" s="17" t="s">
        <v>383</v>
      </c>
      <c r="D72" s="521" t="s">
        <v>1591</v>
      </c>
      <c r="E72" s="18"/>
      <c r="F72" s="522">
        <v>200000</v>
      </c>
      <c r="G72" s="15"/>
      <c r="H72" s="18"/>
      <c r="I72" s="18"/>
      <c r="J72" s="491" t="s">
        <v>341</v>
      </c>
      <c r="K72" s="63" t="s">
        <v>385</v>
      </c>
      <c r="L72" s="489" t="s">
        <v>291</v>
      </c>
    </row>
    <row r="73" spans="1:12" ht="18.75">
      <c r="A73" s="523"/>
      <c r="B73" s="2" t="s">
        <v>639</v>
      </c>
      <c r="C73" s="17"/>
      <c r="D73" s="331" t="s">
        <v>733</v>
      </c>
      <c r="E73" s="17"/>
      <c r="F73" s="20"/>
      <c r="G73" s="17"/>
      <c r="H73" s="17"/>
      <c r="I73" s="17"/>
      <c r="J73" s="488" t="s">
        <v>343</v>
      </c>
      <c r="K73" s="509" t="s">
        <v>387</v>
      </c>
      <c r="L73" s="488"/>
    </row>
    <row r="74" spans="1:12" ht="18.75">
      <c r="A74" s="523"/>
      <c r="B74" s="20" t="s">
        <v>640</v>
      </c>
      <c r="C74" s="17"/>
      <c r="D74" s="331"/>
      <c r="E74" s="17"/>
      <c r="F74" s="20"/>
      <c r="G74" s="17"/>
      <c r="H74" s="17"/>
      <c r="I74" s="17"/>
      <c r="J74" s="488"/>
      <c r="K74" s="509" t="s">
        <v>388</v>
      </c>
      <c r="L74" s="488"/>
    </row>
    <row r="75" spans="1:12" ht="18.75">
      <c r="A75" s="527"/>
      <c r="B75" s="73"/>
      <c r="C75" s="10"/>
      <c r="D75" s="24"/>
      <c r="E75" s="10"/>
      <c r="F75" s="12"/>
      <c r="G75" s="10"/>
      <c r="H75" s="10"/>
      <c r="I75" s="10"/>
      <c r="J75" s="490"/>
      <c r="K75" s="316" t="s">
        <v>1157</v>
      </c>
      <c r="L75" s="490"/>
    </row>
    <row r="76" spans="1:12" ht="18.75">
      <c r="A76" s="242"/>
      <c r="C76" s="20"/>
      <c r="D76" s="331"/>
      <c r="E76" s="19"/>
      <c r="F76" s="19"/>
      <c r="G76" s="19"/>
      <c r="H76" s="19"/>
      <c r="I76" s="19"/>
      <c r="J76" s="529"/>
      <c r="K76" s="63"/>
      <c r="L76" s="63"/>
    </row>
    <row r="77" spans="1:12" ht="18.75">
      <c r="A77" s="242"/>
      <c r="C77" s="20"/>
      <c r="D77" s="331"/>
      <c r="E77" s="19"/>
      <c r="F77" s="19"/>
      <c r="G77" s="19"/>
      <c r="H77" s="19"/>
      <c r="I77" s="19"/>
      <c r="J77" s="529"/>
      <c r="K77" s="63"/>
      <c r="L77" s="63"/>
    </row>
    <row r="78" spans="1:12" ht="18.75">
      <c r="A78" s="775" t="s">
        <v>418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</row>
    <row r="79" spans="1:12" ht="18.75">
      <c r="A79" s="242"/>
      <c r="C79" s="20"/>
      <c r="D79" s="331"/>
      <c r="E79" s="19"/>
      <c r="F79" s="19"/>
      <c r="G79" s="19"/>
      <c r="H79" s="19"/>
      <c r="I79" s="19"/>
      <c r="J79" s="529"/>
      <c r="K79" s="63"/>
      <c r="L79" s="63"/>
    </row>
    <row r="80" spans="1:12" ht="18.75">
      <c r="A80" s="1" t="s">
        <v>752</v>
      </c>
      <c r="K80" s="485" t="s">
        <v>689</v>
      </c>
      <c r="L80" s="480"/>
    </row>
    <row r="81" ht="18.75">
      <c r="A81" s="66" t="s">
        <v>505</v>
      </c>
    </row>
    <row r="82" spans="1:12" ht="18.75">
      <c r="A82" s="776" t="s">
        <v>0</v>
      </c>
      <c r="B82" s="779" t="s">
        <v>1</v>
      </c>
      <c r="C82" s="779" t="s">
        <v>2</v>
      </c>
      <c r="D82" s="67" t="s">
        <v>3</v>
      </c>
      <c r="E82" s="782" t="s">
        <v>329</v>
      </c>
      <c r="F82" s="783"/>
      <c r="G82" s="783"/>
      <c r="H82" s="783"/>
      <c r="I82" s="784"/>
      <c r="J82" s="468" t="s">
        <v>224</v>
      </c>
      <c r="K82" s="469" t="s">
        <v>5</v>
      </c>
      <c r="L82" s="785" t="s">
        <v>473</v>
      </c>
    </row>
    <row r="83" spans="1:12" ht="18.75">
      <c r="A83" s="777"/>
      <c r="B83" s="780"/>
      <c r="C83" s="780"/>
      <c r="D83" s="69" t="s">
        <v>6</v>
      </c>
      <c r="E83" s="70">
        <v>2561</v>
      </c>
      <c r="F83" s="69">
        <v>2562</v>
      </c>
      <c r="G83" s="71">
        <v>2563</v>
      </c>
      <c r="H83" s="71">
        <v>2564</v>
      </c>
      <c r="I83" s="71">
        <v>2565</v>
      </c>
      <c r="J83" s="471" t="s">
        <v>338</v>
      </c>
      <c r="K83" s="472" t="s">
        <v>7</v>
      </c>
      <c r="L83" s="786"/>
    </row>
    <row r="84" spans="1:12" ht="18.75">
      <c r="A84" s="778"/>
      <c r="B84" s="781"/>
      <c r="C84" s="781"/>
      <c r="D84" s="73"/>
      <c r="E84" s="74" t="s">
        <v>8</v>
      </c>
      <c r="F84" s="75" t="s">
        <v>8</v>
      </c>
      <c r="G84" s="76" t="s">
        <v>8</v>
      </c>
      <c r="H84" s="76" t="s">
        <v>8</v>
      </c>
      <c r="I84" s="76" t="s">
        <v>8</v>
      </c>
      <c r="J84" s="473"/>
      <c r="K84" s="474"/>
      <c r="L84" s="787"/>
    </row>
    <row r="85" spans="1:12" ht="18.75">
      <c r="A85" s="520">
        <v>13</v>
      </c>
      <c r="B85" s="58" t="s">
        <v>631</v>
      </c>
      <c r="C85" s="13" t="s">
        <v>391</v>
      </c>
      <c r="D85" s="526" t="s">
        <v>392</v>
      </c>
      <c r="E85" s="15"/>
      <c r="F85" s="60"/>
      <c r="G85" s="78"/>
      <c r="H85" s="15">
        <v>200000</v>
      </c>
      <c r="I85" s="15"/>
      <c r="J85" s="341" t="s">
        <v>341</v>
      </c>
      <c r="K85" s="495" t="s">
        <v>75</v>
      </c>
      <c r="L85" s="487" t="s">
        <v>291</v>
      </c>
    </row>
    <row r="86" spans="1:12" ht="18.75">
      <c r="A86" s="524"/>
      <c r="B86" s="2" t="s">
        <v>633</v>
      </c>
      <c r="C86" s="17" t="s">
        <v>393</v>
      </c>
      <c r="D86" s="7" t="s">
        <v>768</v>
      </c>
      <c r="E86" s="17"/>
      <c r="F86" s="20"/>
      <c r="G86" s="17"/>
      <c r="H86" s="17"/>
      <c r="I86" s="17"/>
      <c r="J86" s="488" t="s">
        <v>343</v>
      </c>
      <c r="K86" s="509" t="s">
        <v>389</v>
      </c>
      <c r="L86" s="488"/>
    </row>
    <row r="87" spans="1:12" ht="18.75">
      <c r="A87" s="524"/>
      <c r="B87" s="2" t="s">
        <v>626</v>
      </c>
      <c r="C87" s="17"/>
      <c r="D87" s="7" t="s">
        <v>394</v>
      </c>
      <c r="E87" s="17"/>
      <c r="F87" s="20"/>
      <c r="G87" s="17"/>
      <c r="H87" s="17"/>
      <c r="I87" s="17"/>
      <c r="J87" s="488"/>
      <c r="K87" s="63" t="s">
        <v>390</v>
      </c>
      <c r="L87" s="488"/>
    </row>
    <row r="88" spans="1:12" ht="18.75">
      <c r="A88" s="527"/>
      <c r="B88" s="73"/>
      <c r="C88" s="10"/>
      <c r="D88" s="152"/>
      <c r="E88" s="48"/>
      <c r="F88" s="47"/>
      <c r="G88" s="48"/>
      <c r="H88" s="48"/>
      <c r="I88" s="48"/>
      <c r="J88" s="492"/>
      <c r="K88" s="316"/>
      <c r="L88" s="490"/>
    </row>
    <row r="89" spans="1:12" ht="18.75">
      <c r="A89" s="520">
        <v>14</v>
      </c>
      <c r="B89" s="58" t="s">
        <v>631</v>
      </c>
      <c r="C89" s="13" t="s">
        <v>391</v>
      </c>
      <c r="D89" s="526" t="s">
        <v>392</v>
      </c>
      <c r="E89" s="15"/>
      <c r="F89" s="60">
        <v>200000</v>
      </c>
      <c r="G89" s="78">
        <v>200000</v>
      </c>
      <c r="H89" s="246">
        <v>200000</v>
      </c>
      <c r="I89" s="78">
        <v>200000</v>
      </c>
      <c r="J89" s="341" t="s">
        <v>341</v>
      </c>
      <c r="K89" s="495" t="s">
        <v>75</v>
      </c>
      <c r="L89" s="487" t="s">
        <v>291</v>
      </c>
    </row>
    <row r="90" spans="1:12" ht="18.75">
      <c r="A90" s="524"/>
      <c r="B90" s="2" t="s">
        <v>633</v>
      </c>
      <c r="C90" s="17" t="s">
        <v>393</v>
      </c>
      <c r="D90" s="7" t="s">
        <v>768</v>
      </c>
      <c r="E90" s="17"/>
      <c r="F90" s="20"/>
      <c r="G90" s="17"/>
      <c r="H90" s="17"/>
      <c r="I90" s="17"/>
      <c r="J90" s="488" t="s">
        <v>343</v>
      </c>
      <c r="K90" s="509" t="s">
        <v>389</v>
      </c>
      <c r="L90" s="488"/>
    </row>
    <row r="91" spans="1:12" ht="18.75">
      <c r="A91" s="524"/>
      <c r="B91" s="2" t="s">
        <v>430</v>
      </c>
      <c r="C91" s="17"/>
      <c r="D91" s="7" t="s">
        <v>394</v>
      </c>
      <c r="E91" s="17"/>
      <c r="F91" s="20"/>
      <c r="G91" s="17"/>
      <c r="H91" s="17"/>
      <c r="I91" s="17"/>
      <c r="J91" s="488"/>
      <c r="K91" s="63" t="s">
        <v>390</v>
      </c>
      <c r="L91" s="488"/>
    </row>
    <row r="92" spans="1:12" ht="18.75">
      <c r="A92" s="520">
        <v>15</v>
      </c>
      <c r="B92" s="58" t="s">
        <v>629</v>
      </c>
      <c r="C92" s="13" t="s">
        <v>383</v>
      </c>
      <c r="D92" s="521" t="s">
        <v>1591</v>
      </c>
      <c r="E92" s="15"/>
      <c r="F92" s="273"/>
      <c r="G92" s="15">
        <v>200000</v>
      </c>
      <c r="H92" s="15">
        <v>200000</v>
      </c>
      <c r="I92" s="15">
        <v>200000</v>
      </c>
      <c r="J92" s="341" t="s">
        <v>341</v>
      </c>
      <c r="K92" s="486" t="s">
        <v>75</v>
      </c>
      <c r="L92" s="487" t="s">
        <v>291</v>
      </c>
    </row>
    <row r="93" spans="1:12" ht="18.75">
      <c r="A93" s="523"/>
      <c r="B93" s="20" t="s">
        <v>431</v>
      </c>
      <c r="C93" s="17"/>
      <c r="D93" s="331" t="s">
        <v>733</v>
      </c>
      <c r="E93" s="17"/>
      <c r="F93" s="21"/>
      <c r="G93" s="17"/>
      <c r="H93" s="17"/>
      <c r="I93" s="17"/>
      <c r="J93" s="488" t="s">
        <v>343</v>
      </c>
      <c r="K93" s="509" t="s">
        <v>389</v>
      </c>
      <c r="L93" s="488"/>
    </row>
    <row r="94" spans="1:12" ht="18.75">
      <c r="A94" s="527"/>
      <c r="B94" s="73"/>
      <c r="C94" s="10"/>
      <c r="D94" s="24"/>
      <c r="E94" s="10"/>
      <c r="F94" s="144"/>
      <c r="G94" s="10"/>
      <c r="H94" s="10"/>
      <c r="I94" s="10"/>
      <c r="J94" s="490"/>
      <c r="K94" s="316" t="s">
        <v>390</v>
      </c>
      <c r="L94" s="490"/>
    </row>
    <row r="95" spans="1:12" ht="18.75">
      <c r="A95" s="520">
        <v>16</v>
      </c>
      <c r="B95" s="58" t="s">
        <v>629</v>
      </c>
      <c r="C95" s="13" t="s">
        <v>383</v>
      </c>
      <c r="D95" s="521" t="s">
        <v>1591</v>
      </c>
      <c r="E95" s="15"/>
      <c r="F95" s="522"/>
      <c r="G95" s="15"/>
      <c r="H95" s="18">
        <v>200000</v>
      </c>
      <c r="I95" s="18">
        <v>200000</v>
      </c>
      <c r="J95" s="341" t="s">
        <v>341</v>
      </c>
      <c r="K95" s="495" t="s">
        <v>385</v>
      </c>
      <c r="L95" s="487" t="s">
        <v>291</v>
      </c>
    </row>
    <row r="96" spans="1:12" ht="18.75">
      <c r="A96" s="523"/>
      <c r="B96" s="2" t="s">
        <v>492</v>
      </c>
      <c r="C96" s="17"/>
      <c r="D96" s="331" t="s">
        <v>734</v>
      </c>
      <c r="E96" s="17"/>
      <c r="F96" s="20"/>
      <c r="G96" s="17"/>
      <c r="H96" s="17"/>
      <c r="I96" s="17"/>
      <c r="J96" s="488" t="s">
        <v>343</v>
      </c>
      <c r="K96" s="509" t="s">
        <v>387</v>
      </c>
      <c r="L96" s="488"/>
    </row>
    <row r="97" spans="1:12" ht="18.75">
      <c r="A97" s="523"/>
      <c r="C97" s="17"/>
      <c r="D97" s="331"/>
      <c r="E97" s="17"/>
      <c r="G97" s="17"/>
      <c r="H97" s="17"/>
      <c r="I97" s="17"/>
      <c r="J97" s="488"/>
      <c r="K97" s="509" t="s">
        <v>388</v>
      </c>
      <c r="L97" s="488"/>
    </row>
    <row r="98" spans="1:12" ht="18.75">
      <c r="A98" s="523"/>
      <c r="C98" s="17"/>
      <c r="D98" s="547"/>
      <c r="E98" s="17"/>
      <c r="G98" s="17"/>
      <c r="H98" s="17"/>
      <c r="I98" s="17"/>
      <c r="J98" s="488"/>
      <c r="K98" s="470" t="s">
        <v>389</v>
      </c>
      <c r="L98" s="488"/>
    </row>
    <row r="99" spans="1:12" ht="18.75">
      <c r="A99" s="530"/>
      <c r="B99" s="73"/>
      <c r="C99" s="10"/>
      <c r="D99" s="46"/>
      <c r="E99" s="48"/>
      <c r="F99" s="47"/>
      <c r="G99" s="48"/>
      <c r="H99" s="48"/>
      <c r="I99" s="48"/>
      <c r="J99" s="492"/>
      <c r="K99" s="316" t="s">
        <v>390</v>
      </c>
      <c r="L99" s="490"/>
    </row>
    <row r="100" spans="1:12" ht="18.75">
      <c r="A100" s="520">
        <v>17</v>
      </c>
      <c r="B100" s="58" t="s">
        <v>631</v>
      </c>
      <c r="C100" s="13" t="s">
        <v>391</v>
      </c>
      <c r="D100" s="526" t="s">
        <v>392</v>
      </c>
      <c r="E100" s="15"/>
      <c r="F100" s="60"/>
      <c r="G100" s="78"/>
      <c r="H100" s="15">
        <v>200000</v>
      </c>
      <c r="I100" s="15">
        <v>200000</v>
      </c>
      <c r="J100" s="341" t="s">
        <v>341</v>
      </c>
      <c r="K100" s="495" t="s">
        <v>75</v>
      </c>
      <c r="L100" s="487" t="s">
        <v>291</v>
      </c>
    </row>
    <row r="101" spans="1:12" ht="18.75">
      <c r="A101" s="524"/>
      <c r="B101" s="2" t="s">
        <v>633</v>
      </c>
      <c r="C101" s="17" t="s">
        <v>393</v>
      </c>
      <c r="D101" s="7" t="s">
        <v>768</v>
      </c>
      <c r="E101" s="17"/>
      <c r="F101" s="20"/>
      <c r="G101" s="17"/>
      <c r="H101" s="17"/>
      <c r="I101" s="17"/>
      <c r="J101" s="488" t="s">
        <v>343</v>
      </c>
      <c r="K101" s="509" t="s">
        <v>389</v>
      </c>
      <c r="L101" s="488"/>
    </row>
    <row r="102" spans="1:12" ht="18.75">
      <c r="A102" s="524"/>
      <c r="B102" s="2" t="s">
        <v>492</v>
      </c>
      <c r="C102" s="17"/>
      <c r="D102" s="7" t="s">
        <v>394</v>
      </c>
      <c r="E102" s="17"/>
      <c r="F102" s="20"/>
      <c r="G102" s="17"/>
      <c r="H102" s="17"/>
      <c r="I102" s="17"/>
      <c r="J102" s="488"/>
      <c r="K102" s="63" t="s">
        <v>390</v>
      </c>
      <c r="L102" s="488"/>
    </row>
    <row r="103" spans="1:12" ht="18.75">
      <c r="A103" s="527"/>
      <c r="B103" s="73"/>
      <c r="C103" s="10"/>
      <c r="D103" s="152"/>
      <c r="E103" s="48"/>
      <c r="F103" s="47"/>
      <c r="G103" s="48"/>
      <c r="H103" s="48"/>
      <c r="I103" s="48"/>
      <c r="J103" s="492"/>
      <c r="K103" s="316"/>
      <c r="L103" s="490"/>
    </row>
    <row r="104" spans="1:12" ht="18.75">
      <c r="A104" s="775" t="s">
        <v>1514</v>
      </c>
      <c r="B104" s="775"/>
      <c r="C104" s="775"/>
      <c r="D104" s="775"/>
      <c r="E104" s="775"/>
      <c r="F104" s="775"/>
      <c r="G104" s="775"/>
      <c r="H104" s="775"/>
      <c r="I104" s="775"/>
      <c r="J104" s="775"/>
      <c r="K104" s="775"/>
      <c r="L104" s="775"/>
    </row>
    <row r="105" spans="1:12" ht="18.75">
      <c r="A105" s="1" t="s">
        <v>752</v>
      </c>
      <c r="K105" s="485" t="s">
        <v>689</v>
      </c>
      <c r="L105" s="480"/>
    </row>
    <row r="106" ht="18.75">
      <c r="A106" s="66" t="s">
        <v>505</v>
      </c>
    </row>
    <row r="107" spans="1:12" ht="18.75">
      <c r="A107" s="776" t="s">
        <v>0</v>
      </c>
      <c r="B107" s="779" t="s">
        <v>1</v>
      </c>
      <c r="C107" s="779" t="s">
        <v>2</v>
      </c>
      <c r="D107" s="67" t="s">
        <v>3</v>
      </c>
      <c r="E107" s="782" t="s">
        <v>329</v>
      </c>
      <c r="F107" s="783"/>
      <c r="G107" s="783"/>
      <c r="H107" s="783"/>
      <c r="I107" s="784"/>
      <c r="J107" s="468" t="s">
        <v>224</v>
      </c>
      <c r="K107" s="469" t="s">
        <v>5</v>
      </c>
      <c r="L107" s="785" t="s">
        <v>473</v>
      </c>
    </row>
    <row r="108" spans="1:12" ht="18.75">
      <c r="A108" s="777"/>
      <c r="B108" s="780"/>
      <c r="C108" s="780"/>
      <c r="D108" s="69" t="s">
        <v>6</v>
      </c>
      <c r="E108" s="70">
        <v>2561</v>
      </c>
      <c r="F108" s="69">
        <v>2562</v>
      </c>
      <c r="G108" s="71">
        <v>2563</v>
      </c>
      <c r="H108" s="71">
        <v>2564</v>
      </c>
      <c r="I108" s="71">
        <v>2565</v>
      </c>
      <c r="J108" s="471" t="s">
        <v>338</v>
      </c>
      <c r="K108" s="472" t="s">
        <v>7</v>
      </c>
      <c r="L108" s="786"/>
    </row>
    <row r="109" spans="1:12" ht="18.75">
      <c r="A109" s="778"/>
      <c r="B109" s="781"/>
      <c r="C109" s="781"/>
      <c r="D109" s="73"/>
      <c r="E109" s="74" t="s">
        <v>8</v>
      </c>
      <c r="F109" s="75" t="s">
        <v>8</v>
      </c>
      <c r="G109" s="76" t="s">
        <v>8</v>
      </c>
      <c r="H109" s="76" t="s">
        <v>8</v>
      </c>
      <c r="I109" s="76" t="s">
        <v>8</v>
      </c>
      <c r="J109" s="473"/>
      <c r="K109" s="474"/>
      <c r="L109" s="787"/>
    </row>
    <row r="110" spans="1:12" ht="18.75">
      <c r="A110" s="524">
        <v>18</v>
      </c>
      <c r="B110" s="2" t="s">
        <v>631</v>
      </c>
      <c r="C110" s="17" t="s">
        <v>391</v>
      </c>
      <c r="D110" s="525" t="s">
        <v>392</v>
      </c>
      <c r="E110" s="18">
        <v>640000</v>
      </c>
      <c r="F110" s="522">
        <v>640000</v>
      </c>
      <c r="G110" s="18">
        <v>640000</v>
      </c>
      <c r="H110" s="18">
        <v>640000</v>
      </c>
      <c r="I110" s="18">
        <v>640000</v>
      </c>
      <c r="J110" s="491" t="s">
        <v>341</v>
      </c>
      <c r="K110" s="470" t="s">
        <v>75</v>
      </c>
      <c r="L110" s="489" t="s">
        <v>291</v>
      </c>
    </row>
    <row r="111" spans="1:12" ht="18.75">
      <c r="A111" s="524"/>
      <c r="B111" s="2" t="s">
        <v>641</v>
      </c>
      <c r="C111" s="17" t="s">
        <v>21</v>
      </c>
      <c r="D111" s="7" t="s">
        <v>735</v>
      </c>
      <c r="E111" s="17"/>
      <c r="F111" s="20"/>
      <c r="G111" s="17"/>
      <c r="H111" s="17"/>
      <c r="I111" s="17"/>
      <c r="J111" s="488" t="s">
        <v>343</v>
      </c>
      <c r="K111" s="509" t="s">
        <v>389</v>
      </c>
      <c r="L111" s="488"/>
    </row>
    <row r="112" spans="1:12" ht="18.75">
      <c r="A112" s="523"/>
      <c r="B112" s="2" t="s">
        <v>427</v>
      </c>
      <c r="C112" s="17"/>
      <c r="D112" s="151" t="s">
        <v>394</v>
      </c>
      <c r="E112" s="18"/>
      <c r="F112" s="19"/>
      <c r="G112" s="18"/>
      <c r="H112" s="18"/>
      <c r="I112" s="18"/>
      <c r="J112" s="491"/>
      <c r="K112" s="63" t="s">
        <v>390</v>
      </c>
      <c r="L112" s="488"/>
    </row>
    <row r="113" spans="1:12" ht="18.75">
      <c r="A113" s="524"/>
      <c r="B113" s="20"/>
      <c r="C113" s="17"/>
      <c r="D113" s="21"/>
      <c r="E113" s="17"/>
      <c r="F113" s="20"/>
      <c r="G113" s="17"/>
      <c r="H113" s="17"/>
      <c r="I113" s="17"/>
      <c r="J113" s="488"/>
      <c r="K113" s="63" t="s">
        <v>389</v>
      </c>
      <c r="L113" s="488"/>
    </row>
    <row r="114" spans="1:12" ht="18.75">
      <c r="A114" s="530"/>
      <c r="B114" s="12"/>
      <c r="C114" s="10"/>
      <c r="D114" s="144"/>
      <c r="E114" s="10"/>
      <c r="F114" s="12"/>
      <c r="G114" s="10"/>
      <c r="H114" s="48"/>
      <c r="I114" s="48"/>
      <c r="J114" s="492"/>
      <c r="K114" s="316" t="s">
        <v>390</v>
      </c>
      <c r="L114" s="490"/>
    </row>
    <row r="115" spans="1:12" ht="18.75">
      <c r="A115" s="520">
        <v>19</v>
      </c>
      <c r="B115" s="58" t="s">
        <v>629</v>
      </c>
      <c r="C115" s="13" t="s">
        <v>383</v>
      </c>
      <c r="D115" s="521" t="s">
        <v>1591</v>
      </c>
      <c r="E115" s="15">
        <v>500000</v>
      </c>
      <c r="F115" s="522">
        <v>500000</v>
      </c>
      <c r="G115" s="15">
        <v>500000</v>
      </c>
      <c r="H115" s="18">
        <v>500000</v>
      </c>
      <c r="I115" s="18">
        <v>500000</v>
      </c>
      <c r="J115" s="341" t="s">
        <v>341</v>
      </c>
      <c r="K115" s="495" t="s">
        <v>385</v>
      </c>
      <c r="L115" s="487" t="s">
        <v>291</v>
      </c>
    </row>
    <row r="116" spans="1:12" ht="18.75">
      <c r="A116" s="523"/>
      <c r="B116" s="2" t="s">
        <v>427</v>
      </c>
      <c r="C116" s="17"/>
      <c r="D116" s="331" t="s">
        <v>1014</v>
      </c>
      <c r="E116" s="17"/>
      <c r="F116" s="20"/>
      <c r="G116" s="17"/>
      <c r="H116" s="17"/>
      <c r="I116" s="17"/>
      <c r="J116" s="488" t="s">
        <v>343</v>
      </c>
      <c r="K116" s="509" t="s">
        <v>387</v>
      </c>
      <c r="L116" s="488"/>
    </row>
    <row r="117" spans="1:12" ht="18.75">
      <c r="A117" s="523"/>
      <c r="C117" s="17"/>
      <c r="D117" s="331"/>
      <c r="E117" s="17"/>
      <c r="G117" s="17"/>
      <c r="H117" s="17"/>
      <c r="I117" s="17"/>
      <c r="J117" s="488"/>
      <c r="K117" s="509" t="s">
        <v>388</v>
      </c>
      <c r="L117" s="488"/>
    </row>
    <row r="118" spans="1:12" ht="18.75">
      <c r="A118" s="523"/>
      <c r="C118" s="17"/>
      <c r="D118" s="547"/>
      <c r="E118" s="17"/>
      <c r="G118" s="17"/>
      <c r="H118" s="17"/>
      <c r="I118" s="17"/>
      <c r="J118" s="488"/>
      <c r="K118" s="470" t="s">
        <v>389</v>
      </c>
      <c r="L118" s="488"/>
    </row>
    <row r="119" spans="1:12" ht="18.75">
      <c r="A119" s="530"/>
      <c r="B119" s="73"/>
      <c r="C119" s="10"/>
      <c r="D119" s="46"/>
      <c r="E119" s="48"/>
      <c r="F119" s="47"/>
      <c r="G119" s="48"/>
      <c r="H119" s="48"/>
      <c r="I119" s="48"/>
      <c r="J119" s="492"/>
      <c r="K119" s="316" t="s">
        <v>390</v>
      </c>
      <c r="L119" s="490"/>
    </row>
    <row r="120" spans="1:12" ht="18.75" customHeight="1">
      <c r="A120" s="150">
        <v>20</v>
      </c>
      <c r="B120" s="58" t="s">
        <v>1112</v>
      </c>
      <c r="C120" s="768" t="s">
        <v>1116</v>
      </c>
      <c r="D120" s="768" t="s">
        <v>1113</v>
      </c>
      <c r="E120" s="531"/>
      <c r="F120" s="60">
        <v>160000</v>
      </c>
      <c r="G120" s="532">
        <v>180000</v>
      </c>
      <c r="H120" s="531"/>
      <c r="I120" s="531"/>
      <c r="J120" s="508" t="s">
        <v>234</v>
      </c>
      <c r="K120" s="495" t="s">
        <v>1114</v>
      </c>
      <c r="L120" s="487" t="s">
        <v>291</v>
      </c>
    </row>
    <row r="121" spans="1:12" ht="18.75">
      <c r="A121" s="17"/>
      <c r="B121" s="20" t="s">
        <v>377</v>
      </c>
      <c r="C121" s="769"/>
      <c r="D121" s="769"/>
      <c r="E121" s="17"/>
      <c r="F121" s="20"/>
      <c r="G121" s="17"/>
      <c r="H121" s="17"/>
      <c r="I121" s="17"/>
      <c r="J121" s="489" t="s">
        <v>7</v>
      </c>
      <c r="K121" s="63" t="s">
        <v>1115</v>
      </c>
      <c r="L121" s="489"/>
    </row>
    <row r="122" spans="1:12" ht="18.75">
      <c r="A122" s="144"/>
      <c r="B122" s="10"/>
      <c r="C122" s="770"/>
      <c r="D122" s="770"/>
      <c r="E122" s="10"/>
      <c r="F122" s="12"/>
      <c r="G122" s="10"/>
      <c r="H122" s="144"/>
      <c r="I122" s="144"/>
      <c r="J122" s="565" t="s">
        <v>343</v>
      </c>
      <c r="K122" s="490"/>
      <c r="L122" s="566"/>
    </row>
    <row r="123" spans="1:12" ht="18.75">
      <c r="A123" s="775"/>
      <c r="B123" s="775"/>
      <c r="C123" s="775"/>
      <c r="D123" s="775"/>
      <c r="E123" s="775"/>
      <c r="F123" s="775"/>
      <c r="G123" s="775"/>
      <c r="H123" s="775"/>
      <c r="I123" s="775"/>
      <c r="J123" s="775"/>
      <c r="K123" s="775"/>
      <c r="L123" s="775"/>
    </row>
    <row r="124" spans="1:12" s="100" customFormat="1" ht="18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1:12" s="100" customFormat="1" ht="18.75">
      <c r="A125" s="241"/>
      <c r="D125" s="119"/>
      <c r="E125" s="121"/>
      <c r="F125" s="121"/>
      <c r="G125" s="121"/>
      <c r="J125" s="388"/>
      <c r="K125" s="388"/>
      <c r="L125" s="476"/>
    </row>
    <row r="126" spans="1:12" ht="18.75">
      <c r="A126" s="242"/>
      <c r="B126" s="20"/>
      <c r="C126" s="20"/>
      <c r="D126" s="331"/>
      <c r="E126" s="20"/>
      <c r="F126" s="20"/>
      <c r="G126" s="20"/>
      <c r="H126" s="20"/>
      <c r="I126" s="20"/>
      <c r="J126" s="63"/>
      <c r="K126" s="63"/>
      <c r="L126" s="63"/>
    </row>
    <row r="127" spans="1:12" ht="18.75">
      <c r="A127" s="242"/>
      <c r="B127" s="20"/>
      <c r="C127" s="20"/>
      <c r="D127" s="331"/>
      <c r="E127" s="20"/>
      <c r="F127" s="20"/>
      <c r="G127" s="20"/>
      <c r="H127" s="20"/>
      <c r="I127" s="20"/>
      <c r="J127" s="63"/>
      <c r="K127" s="63"/>
      <c r="L127" s="63"/>
    </row>
    <row r="128" spans="1:12" ht="18.75">
      <c r="A128" s="242"/>
      <c r="B128" s="20"/>
      <c r="C128" s="20"/>
      <c r="D128" s="331"/>
      <c r="E128" s="20"/>
      <c r="F128" s="20"/>
      <c r="G128" s="20"/>
      <c r="H128" s="20"/>
      <c r="I128" s="20"/>
      <c r="J128" s="63"/>
      <c r="K128" s="63"/>
      <c r="L128" s="63"/>
    </row>
    <row r="129" spans="1:12" ht="18.75">
      <c r="A129" s="242"/>
      <c r="B129" s="20"/>
      <c r="C129" s="20"/>
      <c r="D129" s="331"/>
      <c r="E129" s="20"/>
      <c r="F129" s="20"/>
      <c r="G129" s="20"/>
      <c r="H129" s="20"/>
      <c r="I129" s="20"/>
      <c r="J129" s="63"/>
      <c r="K129" s="63"/>
      <c r="L129" s="63"/>
    </row>
    <row r="130" spans="1:12" ht="18.75">
      <c r="A130" s="775" t="s">
        <v>614</v>
      </c>
      <c r="B130" s="775"/>
      <c r="C130" s="775"/>
      <c r="D130" s="775"/>
      <c r="E130" s="775"/>
      <c r="F130" s="775"/>
      <c r="G130" s="775"/>
      <c r="H130" s="775"/>
      <c r="I130" s="775"/>
      <c r="J130" s="775"/>
      <c r="K130" s="775"/>
      <c r="L130" s="775"/>
    </row>
    <row r="131" spans="1:12" ht="18.75">
      <c r="A131" s="242"/>
      <c r="B131" s="20"/>
      <c r="C131" s="20"/>
      <c r="D131" s="331"/>
      <c r="E131" s="20"/>
      <c r="F131" s="20"/>
      <c r="G131" s="20"/>
      <c r="H131" s="20"/>
      <c r="I131" s="20"/>
      <c r="J131" s="63"/>
      <c r="K131" s="63"/>
      <c r="L131" s="63"/>
    </row>
    <row r="132" spans="1:12" s="66" customFormat="1" ht="18.75">
      <c r="A132" s="533"/>
      <c r="B132" s="286">
        <f>E132</f>
        <v>1140000</v>
      </c>
      <c r="C132" s="244"/>
      <c r="D132" s="313" t="s">
        <v>317</v>
      </c>
      <c r="E132" s="534">
        <f>SUM(E12+E17+E22+E33+E36+E40+E44+E48+E59+E63+E67+E72+E85+E89+E92+E95+E100+E110+E115+E120)</f>
        <v>1140000</v>
      </c>
      <c r="F132" s="534">
        <f>SUM(F12+F17+F22+F33+F36+F40+F44+F48+F59+F63+F67+F72+F85+F89+F92+F95+F100+F110+F115+F120)</f>
        <v>1900000</v>
      </c>
      <c r="G132" s="534">
        <f>SUM(G12+G17+G22+G33+G36+G40+G44+G48+G59+G63+G67+G72+G85+G89+G92+G95+G100+G110+G115+G120)</f>
        <v>2520000</v>
      </c>
      <c r="H132" s="534">
        <f>SUM(H12+H17+H22+H33+H36+H40+H44+H48+H59+H63+H67+H72+H85+H89+H92+H95+H100+H110+H115+H120)</f>
        <v>4140000</v>
      </c>
      <c r="I132" s="534">
        <f>SUM(I12+I17+I22+I33+I36+I40+I44+I48+I59+I63+I67+I72+I85+I89+I92+I95+I100+I110+I115+I120)</f>
        <v>2940000</v>
      </c>
      <c r="J132" s="535"/>
      <c r="K132" s="535"/>
      <c r="L132" s="535"/>
    </row>
    <row r="133" spans="1:12" ht="18.75">
      <c r="A133" s="242"/>
      <c r="B133" s="161">
        <f>F132</f>
        <v>1900000</v>
      </c>
      <c r="C133" s="20"/>
      <c r="D133" s="331"/>
      <c r="E133" s="20"/>
      <c r="F133" s="20"/>
      <c r="G133" s="20"/>
      <c r="H133" s="20"/>
      <c r="I133" s="20"/>
      <c r="J133" s="63"/>
      <c r="K133" s="63"/>
      <c r="L133" s="63"/>
    </row>
    <row r="134" spans="1:12" ht="18.75">
      <c r="A134" s="242"/>
      <c r="B134" s="161">
        <f>G132</f>
        <v>2520000</v>
      </c>
      <c r="C134" s="20"/>
      <c r="D134" s="331"/>
      <c r="E134" s="20"/>
      <c r="F134" s="20"/>
      <c r="G134" s="20"/>
      <c r="H134" s="20"/>
      <c r="I134" s="20"/>
      <c r="J134" s="63"/>
      <c r="K134" s="63"/>
      <c r="L134" s="63"/>
    </row>
    <row r="135" spans="1:12" ht="18.75">
      <c r="A135" s="242"/>
      <c r="B135" s="161">
        <f>H132</f>
        <v>4140000</v>
      </c>
      <c r="C135" s="20"/>
      <c r="D135" s="331"/>
      <c r="E135" s="20"/>
      <c r="F135" s="20"/>
      <c r="G135" s="20"/>
      <c r="H135" s="20"/>
      <c r="I135" s="20"/>
      <c r="J135" s="63"/>
      <c r="K135" s="63"/>
      <c r="L135" s="63"/>
    </row>
    <row r="136" spans="1:12" ht="18.75">
      <c r="A136" s="242"/>
      <c r="B136" s="161">
        <f>I132</f>
        <v>2940000</v>
      </c>
      <c r="C136" s="20"/>
      <c r="D136" s="331"/>
      <c r="E136" s="20"/>
      <c r="F136" s="20"/>
      <c r="G136" s="20"/>
      <c r="H136" s="20"/>
      <c r="I136" s="20"/>
      <c r="J136" s="63"/>
      <c r="K136" s="63"/>
      <c r="L136" s="63"/>
    </row>
    <row r="137" spans="1:12" ht="18.75">
      <c r="A137" s="242"/>
      <c r="B137" s="20"/>
      <c r="C137" s="20"/>
      <c r="D137" s="331"/>
      <c r="E137" s="20"/>
      <c r="F137" s="20"/>
      <c r="G137" s="20"/>
      <c r="H137" s="20"/>
      <c r="I137" s="20"/>
      <c r="J137" s="63"/>
      <c r="K137" s="63"/>
      <c r="L137" s="63"/>
    </row>
    <row r="138" spans="1:12" ht="18.75">
      <c r="A138" s="242"/>
      <c r="B138" s="20"/>
      <c r="C138" s="20"/>
      <c r="D138" s="20"/>
      <c r="E138" s="20"/>
      <c r="F138" s="20"/>
      <c r="G138" s="20"/>
      <c r="H138" s="20"/>
      <c r="I138" s="20"/>
      <c r="J138" s="63"/>
      <c r="K138" s="63"/>
      <c r="L138" s="478"/>
    </row>
  </sheetData>
  <sheetProtection/>
  <mergeCells count="38">
    <mergeCell ref="A2:L2"/>
    <mergeCell ref="A3:L3"/>
    <mergeCell ref="A4:L4"/>
    <mergeCell ref="A5:L5"/>
    <mergeCell ref="A6:L6"/>
    <mergeCell ref="A9:A11"/>
    <mergeCell ref="B9:B11"/>
    <mergeCell ref="C9:C11"/>
    <mergeCell ref="E9:I9"/>
    <mergeCell ref="L9:L11"/>
    <mergeCell ref="A26:L26"/>
    <mergeCell ref="A30:A32"/>
    <mergeCell ref="B30:B32"/>
    <mergeCell ref="C30:C32"/>
    <mergeCell ref="E30:I30"/>
    <mergeCell ref="L30:L32"/>
    <mergeCell ref="A52:L52"/>
    <mergeCell ref="A56:A58"/>
    <mergeCell ref="B56:B58"/>
    <mergeCell ref="C56:C58"/>
    <mergeCell ref="E56:I56"/>
    <mergeCell ref="L56:L58"/>
    <mergeCell ref="A78:L78"/>
    <mergeCell ref="A82:A84"/>
    <mergeCell ref="B82:B84"/>
    <mergeCell ref="C82:C84"/>
    <mergeCell ref="E82:I82"/>
    <mergeCell ref="L82:L84"/>
    <mergeCell ref="A104:L104"/>
    <mergeCell ref="A130:L130"/>
    <mergeCell ref="C120:C122"/>
    <mergeCell ref="D120:D122"/>
    <mergeCell ref="A107:A109"/>
    <mergeCell ref="B107:B109"/>
    <mergeCell ref="C107:C109"/>
    <mergeCell ref="E107:I107"/>
    <mergeCell ref="L107:L109"/>
    <mergeCell ref="A123:L12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33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5"/>
  <cols>
    <col min="1" max="1" width="4.00390625" style="2" customWidth="1"/>
    <col min="2" max="2" width="23.140625" style="2" customWidth="1"/>
    <col min="3" max="3" width="16.8515625" style="2" customWidth="1"/>
    <col min="4" max="4" width="16.421875" style="2" customWidth="1"/>
    <col min="5" max="5" width="9.7109375" style="2" customWidth="1"/>
    <col min="6" max="6" width="9.421875" style="2" customWidth="1"/>
    <col min="7" max="7" width="9.8515625" style="2" customWidth="1"/>
    <col min="8" max="8" width="9.28125" style="2" customWidth="1"/>
    <col min="9" max="9" width="9.421875" style="2" customWidth="1"/>
    <col min="10" max="10" width="6.140625" style="470" customWidth="1"/>
    <col min="11" max="11" width="13.140625" style="470" customWidth="1"/>
    <col min="12" max="12" width="6.7109375" style="470" customWidth="1"/>
    <col min="13" max="16384" width="9.00390625" style="2" customWidth="1"/>
  </cols>
  <sheetData>
    <row r="1" spans="11:12" ht="18.75">
      <c r="K1" s="485" t="s">
        <v>689</v>
      </c>
      <c r="L1" s="519"/>
    </row>
    <row r="2" spans="1:12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ht="18.75">
      <c r="A3" s="788" t="s">
        <v>1143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9" t="s">
        <v>1580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ht="18.75">
      <c r="A6" s="789" t="s">
        <v>677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100" customFormat="1" ht="18.75">
      <c r="A7" s="1" t="s">
        <v>752</v>
      </c>
      <c r="B7" s="2"/>
      <c r="C7" s="2"/>
      <c r="D7" s="2"/>
      <c r="E7" s="2"/>
      <c r="F7" s="2"/>
      <c r="G7" s="2"/>
      <c r="H7" s="2"/>
      <c r="I7" s="2"/>
      <c r="J7" s="470"/>
      <c r="K7" s="470"/>
      <c r="L7" s="470"/>
    </row>
    <row r="8" ht="18.75">
      <c r="A8" s="66" t="s">
        <v>1080</v>
      </c>
    </row>
    <row r="9" spans="1:12" ht="18.75">
      <c r="A9" s="779" t="s">
        <v>0</v>
      </c>
      <c r="B9" s="779" t="s">
        <v>1</v>
      </c>
      <c r="C9" s="779" t="s">
        <v>2</v>
      </c>
      <c r="D9" s="67" t="s">
        <v>3</v>
      </c>
      <c r="E9" s="782" t="s">
        <v>329</v>
      </c>
      <c r="F9" s="783"/>
      <c r="G9" s="783"/>
      <c r="H9" s="783"/>
      <c r="I9" s="784"/>
      <c r="J9" s="468" t="s">
        <v>224</v>
      </c>
      <c r="K9" s="469" t="s">
        <v>5</v>
      </c>
      <c r="L9" s="785" t="s">
        <v>473</v>
      </c>
    </row>
    <row r="10" spans="1:12" ht="18.75">
      <c r="A10" s="780"/>
      <c r="B10" s="780"/>
      <c r="C10" s="780"/>
      <c r="D10" s="69" t="s">
        <v>6</v>
      </c>
      <c r="E10" s="70">
        <v>2561</v>
      </c>
      <c r="F10" s="67">
        <v>2562</v>
      </c>
      <c r="G10" s="71">
        <v>2563</v>
      </c>
      <c r="H10" s="71">
        <v>2564</v>
      </c>
      <c r="I10" s="71">
        <v>2565</v>
      </c>
      <c r="J10" s="471" t="s">
        <v>225</v>
      </c>
      <c r="K10" s="472" t="s">
        <v>7</v>
      </c>
      <c r="L10" s="786"/>
    </row>
    <row r="11" spans="1:12" ht="18.75">
      <c r="A11" s="781"/>
      <c r="B11" s="781"/>
      <c r="C11" s="781"/>
      <c r="D11" s="73"/>
      <c r="E11" s="74" t="s">
        <v>8</v>
      </c>
      <c r="F11" s="75" t="s">
        <v>8</v>
      </c>
      <c r="G11" s="76" t="s">
        <v>8</v>
      </c>
      <c r="H11" s="76" t="s">
        <v>8</v>
      </c>
      <c r="I11" s="76" t="s">
        <v>8</v>
      </c>
      <c r="J11" s="473"/>
      <c r="K11" s="474"/>
      <c r="L11" s="787"/>
    </row>
    <row r="12" spans="1:12" ht="18.75">
      <c r="A12" s="150">
        <v>1</v>
      </c>
      <c r="B12" s="17" t="s">
        <v>1439</v>
      </c>
      <c r="C12" s="13" t="s">
        <v>1081</v>
      </c>
      <c r="D12" s="13" t="s">
        <v>1082</v>
      </c>
      <c r="E12" s="133">
        <v>900000</v>
      </c>
      <c r="F12" s="133">
        <v>900000</v>
      </c>
      <c r="G12" s="133">
        <v>900000</v>
      </c>
      <c r="H12" s="133">
        <v>900000</v>
      </c>
      <c r="I12" s="133">
        <v>900000</v>
      </c>
      <c r="J12" s="508" t="s">
        <v>288</v>
      </c>
      <c r="K12" s="601" t="s">
        <v>27</v>
      </c>
      <c r="L12" s="487" t="s">
        <v>291</v>
      </c>
    </row>
    <row r="13" spans="1:12" s="20" customFormat="1" ht="18.75">
      <c r="A13" s="7"/>
      <c r="B13" s="17" t="s">
        <v>126</v>
      </c>
      <c r="C13" s="27" t="s">
        <v>1083</v>
      </c>
      <c r="D13" s="20" t="s">
        <v>1084</v>
      </c>
      <c r="E13" s="32"/>
      <c r="G13" s="17"/>
      <c r="H13" s="17"/>
      <c r="I13" s="17"/>
      <c r="J13" s="489" t="s">
        <v>341</v>
      </c>
      <c r="K13" s="509" t="s">
        <v>1085</v>
      </c>
      <c r="L13" s="489"/>
    </row>
    <row r="14" spans="1:12" s="20" customFormat="1" ht="18.75">
      <c r="A14" s="151"/>
      <c r="C14" s="17" t="s">
        <v>1086</v>
      </c>
      <c r="D14" s="20" t="s">
        <v>1087</v>
      </c>
      <c r="E14" s="32"/>
      <c r="G14" s="17"/>
      <c r="H14" s="17"/>
      <c r="I14" s="17"/>
      <c r="J14" s="489" t="s">
        <v>343</v>
      </c>
      <c r="K14" s="63" t="s">
        <v>1088</v>
      </c>
      <c r="L14" s="489"/>
    </row>
    <row r="15" spans="1:12" s="20" customFormat="1" ht="18.75">
      <c r="A15" s="152"/>
      <c r="B15" s="12"/>
      <c r="C15" s="10"/>
      <c r="D15" s="12" t="s">
        <v>1089</v>
      </c>
      <c r="E15" s="83"/>
      <c r="F15" s="12"/>
      <c r="G15" s="10"/>
      <c r="H15" s="10"/>
      <c r="I15" s="10"/>
      <c r="J15" s="490"/>
      <c r="K15" s="510"/>
      <c r="L15" s="493"/>
    </row>
    <row r="16" spans="1:12" ht="18.75">
      <c r="A16" s="242"/>
      <c r="B16" s="20"/>
      <c r="C16" s="20"/>
      <c r="D16" s="331"/>
      <c r="E16" s="20"/>
      <c r="F16" s="20"/>
      <c r="G16" s="20"/>
      <c r="H16" s="20"/>
      <c r="I16" s="20"/>
      <c r="J16" s="63"/>
      <c r="K16" s="63"/>
      <c r="L16" s="63"/>
    </row>
    <row r="17" spans="1:12" ht="18.75">
      <c r="A17" s="242"/>
      <c r="B17" s="20"/>
      <c r="C17" s="20"/>
      <c r="D17" s="331"/>
      <c r="E17" s="20"/>
      <c r="F17" s="20"/>
      <c r="G17" s="20"/>
      <c r="H17" s="20"/>
      <c r="I17" s="20"/>
      <c r="J17" s="63"/>
      <c r="K17" s="63"/>
      <c r="L17" s="63"/>
    </row>
    <row r="18" spans="1:12" ht="18.75">
      <c r="A18" s="242"/>
      <c r="B18" s="20"/>
      <c r="C18" s="20"/>
      <c r="D18" s="331"/>
      <c r="E18" s="20"/>
      <c r="F18" s="20"/>
      <c r="G18" s="20"/>
      <c r="H18" s="20"/>
      <c r="I18" s="20"/>
      <c r="J18" s="63"/>
      <c r="K18" s="63"/>
      <c r="L18" s="63"/>
    </row>
    <row r="19" spans="1:12" ht="18.75">
      <c r="A19" s="242"/>
      <c r="B19" s="20"/>
      <c r="C19" s="20"/>
      <c r="D19" s="331"/>
      <c r="E19" s="20"/>
      <c r="F19" s="20"/>
      <c r="G19" s="20"/>
      <c r="H19" s="20"/>
      <c r="I19" s="20"/>
      <c r="J19" s="63"/>
      <c r="K19" s="63"/>
      <c r="L19" s="63"/>
    </row>
    <row r="20" spans="1:12" ht="18.75">
      <c r="A20" s="242"/>
      <c r="B20" s="20"/>
      <c r="C20" s="20"/>
      <c r="D20" s="331"/>
      <c r="E20" s="20"/>
      <c r="F20" s="20"/>
      <c r="G20" s="20"/>
      <c r="H20" s="20"/>
      <c r="I20" s="20"/>
      <c r="J20" s="63"/>
      <c r="K20" s="63"/>
      <c r="L20" s="63"/>
    </row>
    <row r="21" spans="1:12" ht="18.75">
      <c r="A21" s="242"/>
      <c r="B21" s="20"/>
      <c r="C21" s="20"/>
      <c r="D21" s="331"/>
      <c r="E21" s="20"/>
      <c r="F21" s="20"/>
      <c r="G21" s="20"/>
      <c r="H21" s="20"/>
      <c r="I21" s="20"/>
      <c r="J21" s="63"/>
      <c r="K21" s="63"/>
      <c r="L21" s="63"/>
    </row>
    <row r="22" spans="1:12" ht="18.75">
      <c r="A22" s="242"/>
      <c r="B22" s="20"/>
      <c r="C22" s="20"/>
      <c r="D22" s="331"/>
      <c r="E22" s="20"/>
      <c r="F22" s="20"/>
      <c r="G22" s="20"/>
      <c r="H22" s="20"/>
      <c r="I22" s="20"/>
      <c r="J22" s="63"/>
      <c r="K22" s="63"/>
      <c r="L22" s="63"/>
    </row>
    <row r="23" spans="1:12" ht="18.75">
      <c r="A23" s="242"/>
      <c r="B23" s="20"/>
      <c r="C23" s="20"/>
      <c r="D23" s="331"/>
      <c r="E23" s="20"/>
      <c r="F23" s="20"/>
      <c r="G23" s="20"/>
      <c r="H23" s="20"/>
      <c r="I23" s="20"/>
      <c r="J23" s="63"/>
      <c r="K23" s="63"/>
      <c r="L23" s="63"/>
    </row>
    <row r="24" spans="1:12" ht="18.75">
      <c r="A24" s="242"/>
      <c r="B24" s="20"/>
      <c r="C24" s="560"/>
      <c r="D24" s="331"/>
      <c r="E24" s="20"/>
      <c r="F24" s="20"/>
      <c r="G24" s="20"/>
      <c r="H24" s="20"/>
      <c r="I24" s="20"/>
      <c r="J24" s="63"/>
      <c r="K24" s="63"/>
      <c r="L24" s="63"/>
    </row>
    <row r="25" spans="1:12" ht="18.75">
      <c r="A25" s="775" t="s">
        <v>1500</v>
      </c>
      <c r="B25" s="775"/>
      <c r="C25" s="775"/>
      <c r="D25" s="775"/>
      <c r="E25" s="775"/>
      <c r="F25" s="775"/>
      <c r="G25" s="775"/>
      <c r="H25" s="775"/>
      <c r="I25" s="775"/>
      <c r="J25" s="775"/>
      <c r="K25" s="775"/>
      <c r="L25" s="775"/>
    </row>
    <row r="26" spans="1:12" ht="18.75">
      <c r="A26" s="242"/>
      <c r="B26" s="20"/>
      <c r="C26" s="244"/>
      <c r="D26" s="331"/>
      <c r="E26" s="20"/>
      <c r="F26" s="20"/>
      <c r="G26" s="20"/>
      <c r="H26" s="20"/>
      <c r="I26" s="20"/>
      <c r="J26" s="63"/>
      <c r="K26" s="63"/>
      <c r="L26" s="63"/>
    </row>
    <row r="27" spans="1:12" s="66" customFormat="1" ht="18.75">
      <c r="A27" s="533"/>
      <c r="B27" s="244"/>
      <c r="C27" s="20"/>
      <c r="D27" s="313" t="s">
        <v>317</v>
      </c>
      <c r="E27" s="534">
        <f>SUM(E12)</f>
        <v>900000</v>
      </c>
      <c r="F27" s="534">
        <f>SUM(F12)</f>
        <v>900000</v>
      </c>
      <c r="G27" s="534">
        <f>SUM(G12)</f>
        <v>900000</v>
      </c>
      <c r="H27" s="534">
        <f>SUM(H12)</f>
        <v>900000</v>
      </c>
      <c r="I27" s="534">
        <f>SUM(I12)</f>
        <v>900000</v>
      </c>
      <c r="J27" s="535"/>
      <c r="K27" s="535"/>
      <c r="L27" s="535"/>
    </row>
    <row r="28" spans="1:12" ht="18.75">
      <c r="A28" s="242"/>
      <c r="B28" s="20"/>
      <c r="C28" s="20"/>
      <c r="D28" s="331"/>
      <c r="E28" s="20"/>
      <c r="F28" s="20"/>
      <c r="G28" s="20"/>
      <c r="H28" s="20"/>
      <c r="I28" s="20"/>
      <c r="J28" s="63"/>
      <c r="K28" s="63"/>
      <c r="L28" s="63"/>
    </row>
    <row r="29" spans="1:12" ht="18.75">
      <c r="A29" s="242"/>
      <c r="B29" s="20"/>
      <c r="C29" s="20"/>
      <c r="D29" s="331"/>
      <c r="E29" s="20"/>
      <c r="F29" s="20"/>
      <c r="G29" s="20"/>
      <c r="H29" s="20"/>
      <c r="I29" s="20"/>
      <c r="J29" s="63"/>
      <c r="K29" s="63"/>
      <c r="L29" s="63"/>
    </row>
    <row r="30" spans="1:12" ht="18.75">
      <c r="A30" s="242"/>
      <c r="B30" s="20"/>
      <c r="C30" s="20"/>
      <c r="D30" s="331"/>
      <c r="E30" s="20"/>
      <c r="F30" s="20"/>
      <c r="G30" s="20"/>
      <c r="H30" s="20"/>
      <c r="I30" s="20"/>
      <c r="J30" s="63"/>
      <c r="K30" s="63"/>
      <c r="L30" s="63"/>
    </row>
    <row r="31" spans="1:12" ht="18.75">
      <c r="A31" s="242"/>
      <c r="B31" s="20"/>
      <c r="C31" s="20"/>
      <c r="D31" s="331"/>
      <c r="E31" s="20"/>
      <c r="F31" s="20"/>
      <c r="G31" s="20"/>
      <c r="H31" s="20"/>
      <c r="I31" s="20"/>
      <c r="J31" s="63"/>
      <c r="K31" s="63"/>
      <c r="L31" s="63"/>
    </row>
    <row r="32" spans="1:12" ht="18.75">
      <c r="A32" s="242"/>
      <c r="B32" s="20"/>
      <c r="C32" s="20"/>
      <c r="D32" s="331"/>
      <c r="E32" s="20"/>
      <c r="F32" s="20"/>
      <c r="G32" s="20"/>
      <c r="H32" s="20"/>
      <c r="I32" s="20"/>
      <c r="J32" s="63"/>
      <c r="K32" s="63"/>
      <c r="L32" s="63"/>
    </row>
    <row r="33" spans="1:12" ht="18.75">
      <c r="A33" s="242"/>
      <c r="B33" s="20"/>
      <c r="D33" s="20"/>
      <c r="E33" s="20"/>
      <c r="F33" s="20"/>
      <c r="G33" s="20"/>
      <c r="H33" s="20"/>
      <c r="I33" s="20"/>
      <c r="J33" s="63"/>
      <c r="K33" s="63"/>
      <c r="L33" s="478"/>
    </row>
  </sheetData>
  <sheetProtection/>
  <mergeCells count="11">
    <mergeCell ref="A2:L2"/>
    <mergeCell ref="A3:L3"/>
    <mergeCell ref="A4:L4"/>
    <mergeCell ref="A5:L5"/>
    <mergeCell ref="A6:L6"/>
    <mergeCell ref="A25:L25"/>
    <mergeCell ref="A9:A11"/>
    <mergeCell ref="B9:B11"/>
    <mergeCell ref="C9:C11"/>
    <mergeCell ref="E9:I9"/>
    <mergeCell ref="L9:L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40"/>
  <sheetViews>
    <sheetView view="pageBreakPreview" zoomScaleSheetLayoutView="100" zoomScalePageLayoutView="0" workbookViewId="0" topLeftCell="A7">
      <selection activeCell="A6" sqref="A6:L6"/>
    </sheetView>
  </sheetViews>
  <sheetFormatPr defaultColWidth="9.140625" defaultRowHeight="15"/>
  <cols>
    <col min="1" max="1" width="3.421875" style="2" customWidth="1"/>
    <col min="2" max="2" width="26.421875" style="2" customWidth="1"/>
    <col min="3" max="3" width="12.8515625" style="2" customWidth="1"/>
    <col min="4" max="4" width="14.57421875" style="2" customWidth="1"/>
    <col min="5" max="6" width="9.140625" style="2" customWidth="1"/>
    <col min="7" max="7" width="9.00390625" style="2" customWidth="1"/>
    <col min="8" max="9" width="9.140625" style="2" customWidth="1"/>
    <col min="10" max="10" width="9.28125" style="2" customWidth="1"/>
    <col min="11" max="11" width="12.421875" style="2" customWidth="1"/>
    <col min="12" max="12" width="8.7109375" style="2" customWidth="1"/>
    <col min="13" max="14" width="0" style="2" hidden="1" customWidth="1"/>
    <col min="15" max="16384" width="9.00390625" style="2" customWidth="1"/>
  </cols>
  <sheetData>
    <row r="1" spans="11:12" ht="18.75">
      <c r="K1" s="371" t="s">
        <v>689</v>
      </c>
      <c r="L1" s="56"/>
    </row>
    <row r="2" spans="1:14" ht="18.75">
      <c r="A2" s="788" t="s">
        <v>222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8.75">
      <c r="A3" s="788" t="s">
        <v>1144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</row>
    <row r="4" spans="1:14" ht="18.75">
      <c r="A4" s="788" t="s">
        <v>223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</row>
    <row r="5" spans="1:14" s="66" customFormat="1" ht="18.75">
      <c r="A5" s="789" t="s">
        <v>1581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328"/>
      <c r="N5" s="328"/>
    </row>
    <row r="6" spans="1:14" s="66" customFormat="1" ht="18.75">
      <c r="A6" s="789" t="s">
        <v>678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328"/>
      <c r="N6" s="328"/>
    </row>
    <row r="7" spans="1:12" s="3" customFormat="1" ht="18.75">
      <c r="A7" s="1" t="s">
        <v>753</v>
      </c>
      <c r="B7" s="2"/>
      <c r="C7" s="2"/>
      <c r="L7" s="28"/>
    </row>
    <row r="8" spans="1:4" s="3" customFormat="1" ht="18.75">
      <c r="A8" s="1" t="s">
        <v>513</v>
      </c>
      <c r="B8" s="66"/>
      <c r="C8" s="89"/>
      <c r="D8" s="89"/>
    </row>
    <row r="9" spans="1:12" ht="18.75">
      <c r="A9" s="779" t="s">
        <v>0</v>
      </c>
      <c r="B9" s="779" t="s">
        <v>1</v>
      </c>
      <c r="C9" s="779" t="s">
        <v>2</v>
      </c>
      <c r="D9" s="67" t="s">
        <v>3</v>
      </c>
      <c r="E9" s="782" t="s">
        <v>329</v>
      </c>
      <c r="F9" s="783"/>
      <c r="G9" s="783"/>
      <c r="H9" s="783"/>
      <c r="I9" s="784"/>
      <c r="J9" s="67" t="s">
        <v>224</v>
      </c>
      <c r="K9" s="68" t="s">
        <v>5</v>
      </c>
      <c r="L9" s="794" t="s">
        <v>473</v>
      </c>
    </row>
    <row r="10" spans="1:12" ht="18.75">
      <c r="A10" s="780"/>
      <c r="B10" s="780"/>
      <c r="C10" s="780"/>
      <c r="D10" s="69" t="s">
        <v>6</v>
      </c>
      <c r="E10" s="70">
        <v>2561</v>
      </c>
      <c r="F10" s="67">
        <v>2562</v>
      </c>
      <c r="G10" s="71">
        <v>2563</v>
      </c>
      <c r="H10" s="71">
        <v>2564</v>
      </c>
      <c r="I10" s="71">
        <v>2565</v>
      </c>
      <c r="J10" s="69" t="s">
        <v>225</v>
      </c>
      <c r="K10" s="72" t="s">
        <v>7</v>
      </c>
      <c r="L10" s="795"/>
    </row>
    <row r="11" spans="1:12" ht="18.75">
      <c r="A11" s="781"/>
      <c r="B11" s="781"/>
      <c r="C11" s="781"/>
      <c r="D11" s="73"/>
      <c r="E11" s="74" t="s">
        <v>8</v>
      </c>
      <c r="F11" s="75" t="s">
        <v>8</v>
      </c>
      <c r="G11" s="76" t="s">
        <v>8</v>
      </c>
      <c r="H11" s="76" t="s">
        <v>8</v>
      </c>
      <c r="I11" s="76" t="s">
        <v>8</v>
      </c>
      <c r="J11" s="75"/>
      <c r="K11" s="77"/>
      <c r="L11" s="796"/>
    </row>
    <row r="12" spans="1:13" s="94" customFormat="1" ht="18.75">
      <c r="A12" s="110">
        <v>1</v>
      </c>
      <c r="B12" s="146" t="s">
        <v>1227</v>
      </c>
      <c r="C12" s="111" t="s">
        <v>1225</v>
      </c>
      <c r="D12" s="288" t="s">
        <v>175</v>
      </c>
      <c r="E12" s="147">
        <v>100000</v>
      </c>
      <c r="F12" s="147">
        <v>100000</v>
      </c>
      <c r="G12" s="147">
        <v>100000</v>
      </c>
      <c r="H12" s="147">
        <v>100000</v>
      </c>
      <c r="I12" s="147">
        <v>100000</v>
      </c>
      <c r="J12" s="235" t="s">
        <v>226</v>
      </c>
      <c r="K12" s="146" t="s">
        <v>176</v>
      </c>
      <c r="L12" s="110" t="s">
        <v>324</v>
      </c>
      <c r="M12" s="148"/>
    </row>
    <row r="13" spans="1:13" s="94" customFormat="1" ht="18.75">
      <c r="A13" s="115"/>
      <c r="B13" s="238" t="s">
        <v>1228</v>
      </c>
      <c r="C13" s="116" t="s">
        <v>1226</v>
      </c>
      <c r="D13" s="236"/>
      <c r="E13" s="116"/>
      <c r="F13" s="100"/>
      <c r="G13" s="116"/>
      <c r="H13" s="238"/>
      <c r="I13" s="238"/>
      <c r="J13" s="116" t="s">
        <v>234</v>
      </c>
      <c r="K13" s="100"/>
      <c r="L13" s="115" t="s">
        <v>428</v>
      </c>
      <c r="M13" s="148"/>
    </row>
    <row r="14" spans="1:13" s="94" customFormat="1" ht="18.75">
      <c r="A14" s="122"/>
      <c r="B14" s="123" t="s">
        <v>1164</v>
      </c>
      <c r="C14" s="124"/>
      <c r="D14" s="126"/>
      <c r="E14" s="130"/>
      <c r="F14" s="129"/>
      <c r="G14" s="130"/>
      <c r="H14" s="130"/>
      <c r="I14" s="130"/>
      <c r="J14" s="124" t="s">
        <v>254</v>
      </c>
      <c r="K14" s="123"/>
      <c r="L14" s="124"/>
      <c r="M14" s="148"/>
    </row>
    <row r="15" spans="1:13" s="94" customFormat="1" ht="18.75">
      <c r="A15" s="119"/>
      <c r="B15" s="100"/>
      <c r="C15" s="100"/>
      <c r="D15" s="236"/>
      <c r="E15" s="121"/>
      <c r="F15" s="121"/>
      <c r="G15" s="121"/>
      <c r="H15" s="121"/>
      <c r="I15" s="121"/>
      <c r="J15" s="100"/>
      <c r="K15" s="100"/>
      <c r="L15" s="100"/>
      <c r="M15" s="100"/>
    </row>
    <row r="16" spans="1:13" s="94" customFormat="1" ht="18.75">
      <c r="A16" s="119"/>
      <c r="B16" s="100"/>
      <c r="C16" s="100"/>
      <c r="D16" s="236"/>
      <c r="E16" s="121"/>
      <c r="F16" s="121"/>
      <c r="G16" s="121"/>
      <c r="H16" s="121"/>
      <c r="I16" s="121"/>
      <c r="J16" s="100"/>
      <c r="K16" s="100"/>
      <c r="L16" s="100"/>
      <c r="M16" s="100"/>
    </row>
    <row r="17" spans="1:13" s="94" customFormat="1" ht="18.75">
      <c r="A17" s="119"/>
      <c r="B17" s="100"/>
      <c r="C17" s="100"/>
      <c r="D17" s="236"/>
      <c r="E17" s="121"/>
      <c r="F17" s="121"/>
      <c r="G17" s="121"/>
      <c r="H17" s="121"/>
      <c r="I17" s="121"/>
      <c r="J17" s="100"/>
      <c r="K17" s="100"/>
      <c r="L17" s="100"/>
      <c r="M17" s="100"/>
    </row>
    <row r="18" spans="1:13" s="94" customFormat="1" ht="18.75">
      <c r="A18" s="119"/>
      <c r="B18" s="100"/>
      <c r="C18" s="100"/>
      <c r="D18" s="236"/>
      <c r="E18" s="121"/>
      <c r="F18" s="121"/>
      <c r="G18" s="121"/>
      <c r="H18" s="121"/>
      <c r="I18" s="121"/>
      <c r="J18" s="100"/>
      <c r="K18" s="100"/>
      <c r="L18" s="100"/>
      <c r="M18" s="100"/>
    </row>
    <row r="19" spans="1:13" s="94" customFormat="1" ht="18.75">
      <c r="A19" s="119"/>
      <c r="B19" s="100"/>
      <c r="C19" s="100"/>
      <c r="D19" s="236"/>
      <c r="E19" s="121"/>
      <c r="F19" s="121"/>
      <c r="G19" s="121"/>
      <c r="H19" s="121"/>
      <c r="I19" s="121"/>
      <c r="J19" s="100"/>
      <c r="K19" s="100"/>
      <c r="L19" s="100"/>
      <c r="M19" s="100"/>
    </row>
    <row r="20" spans="1:13" s="94" customFormat="1" ht="18.75">
      <c r="A20" s="119"/>
      <c r="B20" s="100"/>
      <c r="C20" s="100"/>
      <c r="D20" s="236"/>
      <c r="E20" s="121"/>
      <c r="F20" s="121"/>
      <c r="G20" s="121"/>
      <c r="H20" s="121"/>
      <c r="I20" s="121"/>
      <c r="J20" s="100"/>
      <c r="K20" s="100"/>
      <c r="L20" s="100"/>
      <c r="M20" s="100"/>
    </row>
    <row r="21" spans="1:13" s="94" customFormat="1" ht="18.75">
      <c r="A21" s="119"/>
      <c r="B21" s="100"/>
      <c r="C21" s="100"/>
      <c r="D21" s="236"/>
      <c r="E21" s="121"/>
      <c r="F21" s="121"/>
      <c r="G21" s="121"/>
      <c r="H21" s="121"/>
      <c r="I21" s="121"/>
      <c r="J21" s="100"/>
      <c r="K21" s="100"/>
      <c r="L21" s="100"/>
      <c r="M21" s="100"/>
    </row>
    <row r="22" spans="1:13" s="94" customFormat="1" ht="18.75">
      <c r="A22" s="119"/>
      <c r="B22" s="100"/>
      <c r="C22" s="100"/>
      <c r="D22" s="236"/>
      <c r="E22" s="121"/>
      <c r="F22" s="121"/>
      <c r="G22" s="121"/>
      <c r="H22" s="121"/>
      <c r="I22" s="121"/>
      <c r="J22" s="100"/>
      <c r="K22" s="100"/>
      <c r="L22" s="100"/>
      <c r="M22" s="100"/>
    </row>
    <row r="23" spans="1:13" s="94" customFormat="1" ht="18.75">
      <c r="A23" s="119"/>
      <c r="B23" s="100"/>
      <c r="C23" s="100"/>
      <c r="D23" s="236"/>
      <c r="E23" s="121"/>
      <c r="F23" s="121"/>
      <c r="G23" s="121"/>
      <c r="H23" s="121"/>
      <c r="I23" s="121"/>
      <c r="J23" s="100"/>
      <c r="K23" s="100"/>
      <c r="L23" s="100"/>
      <c r="M23" s="100"/>
    </row>
    <row r="24" spans="1:13" s="94" customFormat="1" ht="18.75">
      <c r="A24" s="119"/>
      <c r="B24" s="100"/>
      <c r="C24" s="100"/>
      <c r="D24" s="236"/>
      <c r="E24" s="121"/>
      <c r="F24" s="121"/>
      <c r="G24" s="121"/>
      <c r="H24" s="121"/>
      <c r="I24" s="121"/>
      <c r="J24" s="100"/>
      <c r="K24" s="100"/>
      <c r="L24" s="100"/>
      <c r="M24" s="100"/>
    </row>
    <row r="25" spans="1:13" s="94" customFormat="1" ht="18.75">
      <c r="A25" s="119"/>
      <c r="B25" s="100"/>
      <c r="C25" s="100"/>
      <c r="D25" s="236"/>
      <c r="E25" s="121"/>
      <c r="F25" s="121"/>
      <c r="G25" s="121"/>
      <c r="H25" s="121"/>
      <c r="I25" s="121"/>
      <c r="J25" s="100"/>
      <c r="K25" s="100"/>
      <c r="L25" s="100"/>
      <c r="M25" s="100"/>
    </row>
    <row r="26" spans="1:13" s="94" customFormat="1" ht="18.75">
      <c r="A26" s="119"/>
      <c r="B26" s="100"/>
      <c r="C26" s="100"/>
      <c r="D26" s="236"/>
      <c r="E26" s="121"/>
      <c r="F26" s="121"/>
      <c r="G26" s="121"/>
      <c r="H26" s="121"/>
      <c r="I26" s="121"/>
      <c r="J26" s="100"/>
      <c r="K26" s="100"/>
      <c r="L26" s="100"/>
      <c r="M26" s="100"/>
    </row>
    <row r="27" spans="1:12" ht="18.75">
      <c r="A27" s="793" t="s">
        <v>1515</v>
      </c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L27" s="793"/>
    </row>
    <row r="28" spans="1:11" ht="18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2" ht="18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56"/>
    </row>
    <row r="30" spans="1:12" s="66" customFormat="1" ht="18.75">
      <c r="A30" s="244"/>
      <c r="B30" s="244"/>
      <c r="C30" s="244"/>
      <c r="D30" s="244"/>
      <c r="E30" s="286">
        <f>SUM(E12:E14)</f>
        <v>100000</v>
      </c>
      <c r="F30" s="286">
        <f>SUM(F12:F14)</f>
        <v>100000</v>
      </c>
      <c r="G30" s="286">
        <f>SUM(G12:G14)</f>
        <v>100000</v>
      </c>
      <c r="H30" s="286">
        <f>SUM(H12:H14)</f>
        <v>100000</v>
      </c>
      <c r="I30" s="286">
        <f>SUM(I12:I14)</f>
        <v>100000</v>
      </c>
      <c r="J30" s="244"/>
      <c r="K30" s="244"/>
      <c r="L30" s="287"/>
    </row>
    <row r="31" spans="1:12" ht="18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6"/>
    </row>
    <row r="32" spans="1:12" ht="18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6"/>
    </row>
    <row r="33" spans="1:12" ht="18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6"/>
    </row>
    <row r="34" spans="1:12" ht="18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56"/>
    </row>
    <row r="35" spans="1:12" ht="18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8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8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8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8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8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</sheetData>
  <sheetProtection/>
  <mergeCells count="11">
    <mergeCell ref="A2:N2"/>
    <mergeCell ref="A3:N3"/>
    <mergeCell ref="A4:N4"/>
    <mergeCell ref="A9:A11"/>
    <mergeCell ref="B9:B11"/>
    <mergeCell ref="C9:C11"/>
    <mergeCell ref="E9:I9"/>
    <mergeCell ref="A27:L27"/>
    <mergeCell ref="L9:L11"/>
    <mergeCell ref="A5:L5"/>
    <mergeCell ref="A6:L6"/>
  </mergeCells>
  <printOptions horizontalCentered="1"/>
  <pageMargins left="0.31496062992125984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M33"/>
  <sheetViews>
    <sheetView view="pageBreakPreview" zoomScaleSheetLayoutView="100" zoomScalePageLayoutView="0" workbookViewId="0" topLeftCell="A1">
      <selection activeCell="A7" sqref="A7:L7"/>
    </sheetView>
  </sheetViews>
  <sheetFormatPr defaultColWidth="9.140625" defaultRowHeight="15"/>
  <cols>
    <col min="1" max="1" width="3.8515625" style="2" customWidth="1"/>
    <col min="2" max="2" width="26.28125" style="2" customWidth="1"/>
    <col min="3" max="3" width="12.00390625" style="2" customWidth="1"/>
    <col min="4" max="4" width="15.8515625" style="2" customWidth="1"/>
    <col min="5" max="5" width="9.00390625" style="2" customWidth="1"/>
    <col min="6" max="6" width="9.140625" style="2" customWidth="1"/>
    <col min="7" max="7" width="9.00390625" style="2" customWidth="1"/>
    <col min="8" max="8" width="9.57421875" style="2" customWidth="1"/>
    <col min="9" max="9" width="9.00390625" style="2" customWidth="1"/>
    <col min="10" max="10" width="7.140625" style="2" customWidth="1"/>
    <col min="11" max="11" width="16.7109375" style="2" customWidth="1"/>
    <col min="12" max="12" width="8.140625" style="2" customWidth="1"/>
    <col min="13" max="16" width="0" style="2" hidden="1" customWidth="1"/>
    <col min="17" max="16384" width="9.00390625" style="2" customWidth="1"/>
  </cols>
  <sheetData>
    <row r="2" spans="11:12" ht="18.75">
      <c r="K2" s="371" t="s">
        <v>689</v>
      </c>
      <c r="L2" s="56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1582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89" customFormat="1" ht="18.75">
      <c r="A7" s="789" t="s">
        <v>679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3" customFormat="1" ht="18.75">
      <c r="A8" s="66" t="s">
        <v>699</v>
      </c>
      <c r="B8" s="294"/>
      <c r="C8" s="294"/>
      <c r="D8" s="294"/>
      <c r="E8" s="294"/>
      <c r="F8" s="294"/>
      <c r="G8" s="294"/>
      <c r="H8" s="512"/>
      <c r="I8" s="294"/>
      <c r="J8" s="294"/>
      <c r="K8" s="312"/>
      <c r="L8" s="294"/>
    </row>
    <row r="9" ht="18.75">
      <c r="A9" s="66" t="s">
        <v>525</v>
      </c>
    </row>
    <row r="10" spans="1:12" ht="18.75">
      <c r="A10" s="779" t="s">
        <v>0</v>
      </c>
      <c r="B10" s="779" t="s">
        <v>1</v>
      </c>
      <c r="C10" s="779" t="s">
        <v>2</v>
      </c>
      <c r="D10" s="67" t="s">
        <v>3</v>
      </c>
      <c r="E10" s="782" t="s">
        <v>329</v>
      </c>
      <c r="F10" s="783"/>
      <c r="G10" s="783"/>
      <c r="H10" s="783"/>
      <c r="I10" s="784"/>
      <c r="J10" s="800" t="s">
        <v>1220</v>
      </c>
      <c r="K10" s="68" t="s">
        <v>5</v>
      </c>
      <c r="L10" s="794" t="s">
        <v>473</v>
      </c>
    </row>
    <row r="11" spans="1:12" ht="18.75">
      <c r="A11" s="780"/>
      <c r="B11" s="780"/>
      <c r="C11" s="780"/>
      <c r="D11" s="69" t="s">
        <v>6</v>
      </c>
      <c r="E11" s="70">
        <v>2561</v>
      </c>
      <c r="F11" s="67">
        <v>2562</v>
      </c>
      <c r="G11" s="71">
        <v>2563</v>
      </c>
      <c r="H11" s="71">
        <v>2564</v>
      </c>
      <c r="I11" s="71">
        <v>2565</v>
      </c>
      <c r="J11" s="801"/>
      <c r="K11" s="313" t="s">
        <v>7</v>
      </c>
      <c r="L11" s="795"/>
    </row>
    <row r="12" spans="1:12" ht="18.75">
      <c r="A12" s="781"/>
      <c r="B12" s="781"/>
      <c r="C12" s="781"/>
      <c r="D12" s="73"/>
      <c r="E12" s="74" t="s">
        <v>8</v>
      </c>
      <c r="F12" s="75" t="s">
        <v>8</v>
      </c>
      <c r="G12" s="76" t="s">
        <v>8</v>
      </c>
      <c r="H12" s="76" t="s">
        <v>8</v>
      </c>
      <c r="I12" s="76" t="s">
        <v>8</v>
      </c>
      <c r="J12" s="802"/>
      <c r="K12" s="77"/>
      <c r="L12" s="796"/>
    </row>
    <row r="13" spans="1:12" s="20" customFormat="1" ht="18.75" customHeight="1">
      <c r="A13" s="150">
        <v>1</v>
      </c>
      <c r="B13" s="58" t="s">
        <v>601</v>
      </c>
      <c r="C13" s="79" t="s">
        <v>150</v>
      </c>
      <c r="D13" s="13" t="s">
        <v>167</v>
      </c>
      <c r="E13" s="133">
        <v>20000</v>
      </c>
      <c r="F13" s="61">
        <v>20000</v>
      </c>
      <c r="G13" s="133">
        <v>20000</v>
      </c>
      <c r="H13" s="133">
        <v>20000</v>
      </c>
      <c r="I13" s="133">
        <v>20000</v>
      </c>
      <c r="J13" s="803" t="s">
        <v>1221</v>
      </c>
      <c r="K13" s="42" t="s">
        <v>167</v>
      </c>
      <c r="L13" s="150" t="s">
        <v>9</v>
      </c>
    </row>
    <row r="14" spans="1:12" s="20" customFormat="1" ht="18.75">
      <c r="A14" s="151"/>
      <c r="B14" s="20" t="s">
        <v>1217</v>
      </c>
      <c r="C14" s="17"/>
      <c r="D14" s="20" t="s">
        <v>165</v>
      </c>
      <c r="E14" s="32"/>
      <c r="G14" s="17"/>
      <c r="H14" s="17"/>
      <c r="I14" s="17"/>
      <c r="J14" s="804"/>
      <c r="K14" s="27" t="s">
        <v>165</v>
      </c>
      <c r="L14" s="151"/>
    </row>
    <row r="15" spans="1:12" s="20" customFormat="1" ht="18.75">
      <c r="A15" s="151"/>
      <c r="B15" s="20" t="s">
        <v>1218</v>
      </c>
      <c r="C15" s="17"/>
      <c r="D15" s="86" t="s">
        <v>166</v>
      </c>
      <c r="E15" s="33"/>
      <c r="F15" s="50"/>
      <c r="G15" s="33"/>
      <c r="H15" s="33"/>
      <c r="I15" s="33"/>
      <c r="J15" s="804"/>
      <c r="K15" s="45" t="s">
        <v>166</v>
      </c>
      <c r="L15" s="151"/>
    </row>
    <row r="16" spans="1:12" s="20" customFormat="1" ht="18.75">
      <c r="A16" s="548"/>
      <c r="B16" s="549" t="s">
        <v>1219</v>
      </c>
      <c r="C16" s="550"/>
      <c r="D16" s="551"/>
      <c r="E16" s="552"/>
      <c r="F16" s="553"/>
      <c r="G16" s="552"/>
      <c r="H16" s="552"/>
      <c r="I16" s="552"/>
      <c r="J16" s="805"/>
      <c r="K16" s="554"/>
      <c r="L16" s="548"/>
    </row>
    <row r="17" spans="1:12" s="20" customFormat="1" ht="18.75">
      <c r="A17" s="150">
        <v>2</v>
      </c>
      <c r="B17" s="58" t="s">
        <v>1561</v>
      </c>
      <c r="C17" s="13" t="s">
        <v>150</v>
      </c>
      <c r="D17" s="13" t="s">
        <v>167</v>
      </c>
      <c r="E17" s="133">
        <v>250000</v>
      </c>
      <c r="F17" s="133">
        <v>250000</v>
      </c>
      <c r="G17" s="133">
        <v>250000</v>
      </c>
      <c r="H17" s="133">
        <v>250000</v>
      </c>
      <c r="I17" s="133">
        <v>250000</v>
      </c>
      <c r="J17" s="803" t="s">
        <v>1221</v>
      </c>
      <c r="K17" s="42" t="s">
        <v>167</v>
      </c>
      <c r="L17" s="150" t="s">
        <v>9</v>
      </c>
    </row>
    <row r="18" spans="1:12" s="20" customFormat="1" ht="18.75">
      <c r="A18" s="151"/>
      <c r="B18" s="20" t="s">
        <v>842</v>
      </c>
      <c r="C18" s="17" t="s">
        <v>1215</v>
      </c>
      <c r="D18" s="20" t="s">
        <v>165</v>
      </c>
      <c r="E18" s="32"/>
      <c r="G18" s="17"/>
      <c r="H18" s="17"/>
      <c r="I18" s="17"/>
      <c r="J18" s="804"/>
      <c r="K18" s="27" t="s">
        <v>165</v>
      </c>
      <c r="L18" s="151"/>
    </row>
    <row r="19" spans="1:12" s="20" customFormat="1" ht="18.75">
      <c r="A19" s="151"/>
      <c r="B19" s="20" t="s">
        <v>1563</v>
      </c>
      <c r="C19" s="17"/>
      <c r="D19" s="20" t="s">
        <v>166</v>
      </c>
      <c r="E19" s="32"/>
      <c r="G19" s="17"/>
      <c r="H19" s="17"/>
      <c r="I19" s="17"/>
      <c r="J19" s="804"/>
      <c r="K19" s="20" t="s">
        <v>166</v>
      </c>
      <c r="L19" s="151"/>
    </row>
    <row r="20" spans="1:12" s="20" customFormat="1" ht="18.75">
      <c r="A20" s="151"/>
      <c r="B20" s="20" t="s">
        <v>1562</v>
      </c>
      <c r="C20" s="17"/>
      <c r="E20" s="32"/>
      <c r="G20" s="17"/>
      <c r="H20" s="17"/>
      <c r="I20" s="17"/>
      <c r="J20" s="804"/>
      <c r="K20" s="27"/>
      <c r="L20" s="151"/>
    </row>
    <row r="21" spans="1:12" s="20" customFormat="1" ht="18.75">
      <c r="A21" s="152"/>
      <c r="B21" s="12" t="s">
        <v>1564</v>
      </c>
      <c r="C21" s="10"/>
      <c r="D21" s="92"/>
      <c r="E21" s="81"/>
      <c r="F21" s="149"/>
      <c r="G21" s="81"/>
      <c r="H21" s="81"/>
      <c r="I21" s="81"/>
      <c r="J21" s="805"/>
      <c r="K21" s="155"/>
      <c r="L21" s="152"/>
    </row>
    <row r="22" spans="1:13" s="94" customFormat="1" ht="18.75">
      <c r="A22" s="110">
        <v>3</v>
      </c>
      <c r="B22" s="146" t="s">
        <v>1223</v>
      </c>
      <c r="C22" s="111" t="s">
        <v>150</v>
      </c>
      <c r="D22" s="186" t="s">
        <v>137</v>
      </c>
      <c r="E22" s="147">
        <v>50000</v>
      </c>
      <c r="F22" s="147">
        <v>50000</v>
      </c>
      <c r="G22" s="147">
        <v>50000</v>
      </c>
      <c r="H22" s="147">
        <v>50000</v>
      </c>
      <c r="I22" s="147">
        <v>50000</v>
      </c>
      <c r="J22" s="797" t="s">
        <v>1222</v>
      </c>
      <c r="K22" s="146" t="s">
        <v>1257</v>
      </c>
      <c r="L22" s="110" t="s">
        <v>9</v>
      </c>
      <c r="M22" s="148"/>
    </row>
    <row r="23" spans="1:13" s="94" customFormat="1" ht="18.75">
      <c r="A23" s="115"/>
      <c r="B23" s="238" t="s">
        <v>1224</v>
      </c>
      <c r="C23" s="116" t="s">
        <v>1216</v>
      </c>
      <c r="D23" s="236"/>
      <c r="E23" s="116"/>
      <c r="F23" s="100"/>
      <c r="G23" s="116"/>
      <c r="H23" s="238"/>
      <c r="I23" s="238"/>
      <c r="J23" s="798"/>
      <c r="K23" s="100" t="s">
        <v>1258</v>
      </c>
      <c r="L23" s="115"/>
      <c r="M23" s="148"/>
    </row>
    <row r="24" spans="1:13" s="94" customFormat="1" ht="18.75">
      <c r="A24" s="115"/>
      <c r="B24" s="100" t="s">
        <v>186</v>
      </c>
      <c r="C24" s="116"/>
      <c r="D24" s="236"/>
      <c r="E24" s="116"/>
      <c r="F24" s="100"/>
      <c r="G24" s="116"/>
      <c r="H24" s="238"/>
      <c r="I24" s="238"/>
      <c r="J24" s="798"/>
      <c r="K24" s="100"/>
      <c r="L24" s="115"/>
      <c r="M24" s="148"/>
    </row>
    <row r="25" spans="1:13" s="94" customFormat="1" ht="18.75">
      <c r="A25" s="122"/>
      <c r="B25" s="123"/>
      <c r="C25" s="124"/>
      <c r="D25" s="126"/>
      <c r="E25" s="130"/>
      <c r="F25" s="129"/>
      <c r="G25" s="130"/>
      <c r="H25" s="130"/>
      <c r="I25" s="130"/>
      <c r="J25" s="799"/>
      <c r="K25" s="123"/>
      <c r="L25" s="124"/>
      <c r="M25" s="148"/>
    </row>
    <row r="26" spans="1:13" s="91" customFormat="1" ht="18.75">
      <c r="A26" s="752" t="s">
        <v>1476</v>
      </c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88"/>
    </row>
    <row r="27" spans="1:13" s="91" customFormat="1" ht="18.75">
      <c r="A27" s="443"/>
      <c r="B27" s="88"/>
      <c r="C27" s="88"/>
      <c r="D27" s="459"/>
      <c r="E27" s="465"/>
      <c r="F27" s="465"/>
      <c r="G27" s="465"/>
      <c r="H27" s="465"/>
      <c r="I27" s="465"/>
      <c r="J27" s="88"/>
      <c r="K27" s="88"/>
      <c r="L27" s="88"/>
      <c r="M27" s="88"/>
    </row>
    <row r="28" spans="1:12" s="20" customFormat="1" ht="18.75">
      <c r="A28" s="331"/>
      <c r="D28" s="331"/>
      <c r="L28" s="331"/>
    </row>
    <row r="30" spans="1:12" s="20" customFormat="1" ht="18.75">
      <c r="A30" s="331"/>
      <c r="D30" s="331"/>
      <c r="L30" s="331"/>
    </row>
    <row r="31" spans="1:12" s="20" customFormat="1" ht="18.75">
      <c r="A31" s="331"/>
      <c r="D31" s="331"/>
      <c r="L31" s="331"/>
    </row>
    <row r="32" spans="1:12" s="20" customFormat="1" ht="18.75">
      <c r="A32" s="298"/>
      <c r="D32" s="298"/>
      <c r="L32" s="298"/>
    </row>
    <row r="33" spans="1:12" s="20" customFormat="1" ht="18.75">
      <c r="A33" s="298"/>
      <c r="D33" s="298"/>
      <c r="E33" s="161">
        <f>SUM(E13:E22)</f>
        <v>320000</v>
      </c>
      <c r="F33" s="161">
        <f>SUM(F13:F22)</f>
        <v>320000</v>
      </c>
      <c r="G33" s="161">
        <f>SUM(G13:G22)</f>
        <v>320000</v>
      </c>
      <c r="H33" s="161">
        <f>SUM(H13:H22)</f>
        <v>320000</v>
      </c>
      <c r="I33" s="161">
        <f>SUM(I13:I22)</f>
        <v>320000</v>
      </c>
      <c r="L33" s="298"/>
    </row>
  </sheetData>
  <sheetProtection/>
  <mergeCells count="15">
    <mergeCell ref="C10:C12"/>
    <mergeCell ref="E10:I10"/>
    <mergeCell ref="J10:J12"/>
    <mergeCell ref="J13:J16"/>
    <mergeCell ref="J17:J21"/>
    <mergeCell ref="J22:J25"/>
    <mergeCell ref="L10:L12"/>
    <mergeCell ref="A26:L26"/>
    <mergeCell ref="A3:L3"/>
    <mergeCell ref="A4:L4"/>
    <mergeCell ref="A5:L5"/>
    <mergeCell ref="A6:L6"/>
    <mergeCell ref="A7:L7"/>
    <mergeCell ref="A10:A12"/>
    <mergeCell ref="B10:B12"/>
  </mergeCells>
  <printOptions horizontalCentered="1"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L31"/>
  <sheetViews>
    <sheetView view="pageBreakPreview" zoomScaleSheetLayoutView="100" zoomScalePageLayoutView="0" workbookViewId="0" topLeftCell="A10">
      <selection activeCell="A6" sqref="A6:L6"/>
    </sheetView>
  </sheetViews>
  <sheetFormatPr defaultColWidth="9.140625" defaultRowHeight="15"/>
  <cols>
    <col min="1" max="1" width="3.8515625" style="2" customWidth="1"/>
    <col min="2" max="2" width="25.00390625" style="2" customWidth="1"/>
    <col min="3" max="3" width="13.28125" style="2" customWidth="1"/>
    <col min="4" max="4" width="15.8515625" style="2" customWidth="1"/>
    <col min="5" max="5" width="9.00390625" style="2" customWidth="1"/>
    <col min="6" max="7" width="9.140625" style="2" customWidth="1"/>
    <col min="8" max="9" width="9.421875" style="2" customWidth="1"/>
    <col min="10" max="10" width="8.7109375" style="2" customWidth="1"/>
    <col min="11" max="11" width="13.7109375" style="2" bestFit="1" customWidth="1"/>
    <col min="12" max="12" width="8.8515625" style="2" customWidth="1"/>
    <col min="13" max="16" width="0" style="2" hidden="1" customWidth="1"/>
    <col min="17" max="16384" width="9.00390625" style="2" customWidth="1"/>
  </cols>
  <sheetData>
    <row r="2" spans="11:12" ht="18.75">
      <c r="K2" s="371" t="s">
        <v>689</v>
      </c>
      <c r="L2" s="56"/>
    </row>
    <row r="3" spans="1:12" ht="18.75">
      <c r="A3" s="788" t="s">
        <v>222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18.75">
      <c r="A4" s="788" t="s">
        <v>1143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 ht="18.75">
      <c r="A5" s="788" t="s">
        <v>223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66" customFormat="1" ht="18.75">
      <c r="A6" s="789" t="s">
        <v>1582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89" customFormat="1" ht="18.75">
      <c r="A7" s="789" t="s">
        <v>679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ht="18.75">
      <c r="A8" s="66" t="s">
        <v>699</v>
      </c>
      <c r="B8" s="280"/>
      <c r="C8" s="280"/>
      <c r="D8" s="280"/>
      <c r="E8" s="280"/>
      <c r="F8" s="280"/>
      <c r="G8" s="280"/>
      <c r="H8" s="512"/>
      <c r="I8" s="280"/>
      <c r="J8" s="280"/>
      <c r="K8" s="280"/>
      <c r="L8" s="280"/>
    </row>
    <row r="9" ht="18.75">
      <c r="A9" s="66" t="s">
        <v>602</v>
      </c>
    </row>
    <row r="10" spans="1:12" ht="18.75">
      <c r="A10" s="779" t="s">
        <v>0</v>
      </c>
      <c r="B10" s="779" t="s">
        <v>1</v>
      </c>
      <c r="C10" s="779" t="s">
        <v>2</v>
      </c>
      <c r="D10" s="67" t="s">
        <v>3</v>
      </c>
      <c r="E10" s="782" t="s">
        <v>329</v>
      </c>
      <c r="F10" s="783"/>
      <c r="G10" s="783"/>
      <c r="H10" s="783"/>
      <c r="I10" s="784"/>
      <c r="J10" s="67" t="s">
        <v>224</v>
      </c>
      <c r="K10" s="68" t="s">
        <v>5</v>
      </c>
      <c r="L10" s="794" t="s">
        <v>473</v>
      </c>
    </row>
    <row r="11" spans="1:12" ht="18.75">
      <c r="A11" s="780"/>
      <c r="B11" s="780"/>
      <c r="C11" s="780"/>
      <c r="D11" s="69" t="s">
        <v>6</v>
      </c>
      <c r="E11" s="70">
        <v>2561</v>
      </c>
      <c r="F11" s="67">
        <v>2562</v>
      </c>
      <c r="G11" s="71">
        <v>2563</v>
      </c>
      <c r="H11" s="71">
        <v>2564</v>
      </c>
      <c r="I11" s="71">
        <v>2565</v>
      </c>
      <c r="J11" s="69" t="s">
        <v>225</v>
      </c>
      <c r="K11" s="72" t="s">
        <v>7</v>
      </c>
      <c r="L11" s="795"/>
    </row>
    <row r="12" spans="1:12" ht="18.75">
      <c r="A12" s="781"/>
      <c r="B12" s="781"/>
      <c r="C12" s="781"/>
      <c r="D12" s="73"/>
      <c r="E12" s="74" t="s">
        <v>8</v>
      </c>
      <c r="F12" s="75" t="s">
        <v>8</v>
      </c>
      <c r="G12" s="76" t="s">
        <v>8</v>
      </c>
      <c r="H12" s="76" t="s">
        <v>8</v>
      </c>
      <c r="I12" s="76" t="s">
        <v>8</v>
      </c>
      <c r="J12" s="75"/>
      <c r="K12" s="77"/>
      <c r="L12" s="796"/>
    </row>
    <row r="13" spans="1:12" ht="18.75">
      <c r="A13" s="4">
        <v>1</v>
      </c>
      <c r="B13" s="2" t="s">
        <v>498</v>
      </c>
      <c r="C13" s="13" t="s">
        <v>1230</v>
      </c>
      <c r="D13" s="4" t="s">
        <v>12</v>
      </c>
      <c r="E13" s="15">
        <v>300000</v>
      </c>
      <c r="F13" s="15">
        <v>300000</v>
      </c>
      <c r="G13" s="15">
        <v>300000</v>
      </c>
      <c r="H13" s="15">
        <v>300000</v>
      </c>
      <c r="I13" s="15">
        <v>300000</v>
      </c>
      <c r="J13" s="269" t="s">
        <v>463</v>
      </c>
      <c r="K13" s="2" t="s">
        <v>15</v>
      </c>
      <c r="L13" s="6" t="s">
        <v>291</v>
      </c>
    </row>
    <row r="14" spans="1:12" ht="18.75">
      <c r="A14" s="17"/>
      <c r="B14" s="2" t="s">
        <v>500</v>
      </c>
      <c r="C14" s="17" t="s">
        <v>1231</v>
      </c>
      <c r="D14" s="14" t="s">
        <v>13</v>
      </c>
      <c r="E14" s="17"/>
      <c r="G14" s="17"/>
      <c r="H14" s="17"/>
      <c r="I14" s="17"/>
      <c r="J14" s="151" t="s">
        <v>464</v>
      </c>
      <c r="L14" s="6"/>
    </row>
    <row r="15" spans="1:12" ht="18.75">
      <c r="A15" s="10"/>
      <c r="B15" s="12" t="s">
        <v>499</v>
      </c>
      <c r="C15" s="10" t="s">
        <v>1229</v>
      </c>
      <c r="D15" s="24" t="s">
        <v>14</v>
      </c>
      <c r="E15" s="10"/>
      <c r="F15" s="12"/>
      <c r="G15" s="10"/>
      <c r="H15" s="10"/>
      <c r="I15" s="10"/>
      <c r="J15" s="10"/>
      <c r="K15" s="12"/>
      <c r="L15" s="10"/>
    </row>
    <row r="18" spans="1:12" s="91" customFormat="1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91" customFormat="1" ht="18.75">
      <c r="A19" s="88"/>
      <c r="B19" s="88"/>
      <c r="C19" s="88"/>
      <c r="D19" s="57"/>
      <c r="E19" s="88"/>
      <c r="F19" s="88"/>
      <c r="G19" s="88"/>
      <c r="H19" s="88"/>
      <c r="I19" s="88"/>
      <c r="J19" s="88"/>
      <c r="K19" s="88"/>
      <c r="L19" s="88"/>
    </row>
    <row r="20" spans="1:12" s="91" customFormat="1" ht="18.75">
      <c r="A20" s="88"/>
      <c r="B20" s="88"/>
      <c r="C20" s="88"/>
      <c r="D20" s="57"/>
      <c r="E20" s="88"/>
      <c r="F20" s="88"/>
      <c r="G20" s="88"/>
      <c r="H20" s="88"/>
      <c r="I20" s="88"/>
      <c r="J20" s="88"/>
      <c r="K20" s="88"/>
      <c r="L20" s="88"/>
    </row>
    <row r="21" spans="1:12" s="91" customFormat="1" ht="18.75">
      <c r="A21" s="88"/>
      <c r="B21" s="88"/>
      <c r="C21" s="88"/>
      <c r="D21" s="57"/>
      <c r="E21" s="88"/>
      <c r="F21" s="88"/>
      <c r="G21" s="88"/>
      <c r="H21" s="88"/>
      <c r="I21" s="88"/>
      <c r="J21" s="88"/>
      <c r="K21" s="88"/>
      <c r="L21" s="88"/>
    </row>
    <row r="22" spans="1:12" s="91" customFormat="1" ht="18.75">
      <c r="A22" s="88"/>
      <c r="B22" s="88"/>
      <c r="C22" s="88"/>
      <c r="D22" s="57"/>
      <c r="E22" s="88"/>
      <c r="F22" s="88"/>
      <c r="G22" s="88"/>
      <c r="H22" s="88"/>
      <c r="I22" s="88"/>
      <c r="J22" s="88"/>
      <c r="K22" s="88"/>
      <c r="L22" s="88"/>
    </row>
    <row r="23" spans="1:12" s="91" customFormat="1" ht="18.75">
      <c r="A23" s="88"/>
      <c r="B23" s="88"/>
      <c r="C23" s="88"/>
      <c r="D23" s="711"/>
      <c r="E23" s="88"/>
      <c r="F23" s="88"/>
      <c r="G23" s="88"/>
      <c r="H23" s="88"/>
      <c r="I23" s="88"/>
      <c r="J23" s="88"/>
      <c r="K23" s="88"/>
      <c r="L23" s="88"/>
    </row>
    <row r="24" spans="1:12" s="91" customFormat="1" ht="18.75">
      <c r="A24" s="88"/>
      <c r="B24" s="88"/>
      <c r="C24" s="88"/>
      <c r="D24" s="57"/>
      <c r="E24" s="88"/>
      <c r="F24" s="88"/>
      <c r="G24" s="88"/>
      <c r="H24" s="88"/>
      <c r="I24" s="88"/>
      <c r="J24" s="88"/>
      <c r="K24" s="88"/>
      <c r="L24" s="88"/>
    </row>
    <row r="25" spans="1:12" ht="18.75">
      <c r="A25" s="793" t="s">
        <v>1477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</row>
    <row r="26" spans="1:12" ht="18.75">
      <c r="A26" s="88"/>
      <c r="B26" s="88"/>
      <c r="C26" s="88"/>
      <c r="D26" s="57"/>
      <c r="E26" s="88"/>
      <c r="F26" s="88"/>
      <c r="G26" s="88"/>
      <c r="H26" s="88"/>
      <c r="I26" s="88"/>
      <c r="J26" s="88"/>
      <c r="K26" s="88"/>
      <c r="L26" s="88"/>
    </row>
    <row r="28" spans="1:12" s="20" customFormat="1" ht="18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20" customFormat="1" ht="18.75">
      <c r="A29" s="93"/>
      <c r="D29" s="93"/>
      <c r="L29" s="93"/>
    </row>
    <row r="30" spans="1:12" s="20" customFormat="1" ht="18.75">
      <c r="A30" s="93"/>
      <c r="D30" s="93"/>
      <c r="L30" s="93"/>
    </row>
    <row r="31" spans="1:12" ht="18.75">
      <c r="A31" s="93"/>
      <c r="B31" s="20"/>
      <c r="C31" s="20" t="s">
        <v>320</v>
      </c>
      <c r="D31" s="93"/>
      <c r="E31" s="161">
        <f>SUM(E13:E15)</f>
        <v>300000</v>
      </c>
      <c r="F31" s="161"/>
      <c r="G31" s="161">
        <f>SUM(G13:G15)</f>
        <v>300000</v>
      </c>
      <c r="H31" s="161"/>
      <c r="I31" s="161"/>
      <c r="J31" s="20"/>
      <c r="K31" s="20"/>
      <c r="L31" s="93"/>
    </row>
  </sheetData>
  <sheetProtection/>
  <mergeCells count="11">
    <mergeCell ref="C10:C12"/>
    <mergeCell ref="E10:I10"/>
    <mergeCell ref="L10:L12"/>
    <mergeCell ref="A6:L6"/>
    <mergeCell ref="A7:L7"/>
    <mergeCell ref="A25:L25"/>
    <mergeCell ref="A3:L3"/>
    <mergeCell ref="A4:L4"/>
    <mergeCell ref="A5:L5"/>
    <mergeCell ref="A10:A12"/>
    <mergeCell ref="B10:B12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2020-06-22T08:53:39Z</cp:lastPrinted>
  <dcterms:created xsi:type="dcterms:W3CDTF">2012-05-29T06:51:45Z</dcterms:created>
  <dcterms:modified xsi:type="dcterms:W3CDTF">2020-06-22T08:53:45Z</dcterms:modified>
  <cp:category/>
  <cp:version/>
  <cp:contentType/>
  <cp:contentStatus/>
</cp:coreProperties>
</file>